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landeroin\Box\14_Bât_Affaires\Rennes\35BA-101167-LANDIVISIAU-BAN-Bât Logement 268\04_Etudes\08-DCE\Pièces écrites\DPGF\NOVEMBRE 2024\"/>
    </mc:Choice>
  </mc:AlternateContent>
  <xr:revisionPtr revIDLastSave="0" documentId="13_ncr:1_{1C6090C7-906E-4A55-BE6F-5EDEA8D9D20A}" xr6:coauthVersionLast="36" xr6:coauthVersionMax="36" xr10:uidLastSave="{00000000-0000-0000-0000-000000000000}"/>
  <bookViews>
    <workbookView xWindow="-120" yWindow="-120" windowWidth="29040" windowHeight="15840" activeTab="1" xr2:uid="{00000000-000D-0000-FFFF-FFFF00000000}"/>
  </bookViews>
  <sheets>
    <sheet name="PDG (2)" sheetId="7" r:id="rId1"/>
    <sheet name="14-ASC" sheetId="1" r:id="rId2"/>
  </sheets>
  <externalReferences>
    <externalReference r:id="rId3"/>
  </externalReferences>
  <definedNames>
    <definedName name="_xlnm.Print_Titles" localSheetId="1">'14-ASC'!$6:$11</definedName>
    <definedName name="LOT" localSheetId="0">#REF!</definedName>
    <definedName name="LOT">'14-ASC'!$B$9</definedName>
    <definedName name="N°_LOT" localSheetId="0">#REF!</definedName>
    <definedName name="N°_LOT">'14-ASC'!$A$9</definedName>
    <definedName name="nomprofilé">#REF!</definedName>
    <definedName name="soutainement" localSheetId="0">#REF!</definedName>
    <definedName name="soutainement">#REF!</definedName>
    <definedName name="Titre" localSheetId="0">#REF!</definedName>
    <definedName name="Titre">#REF!</definedName>
    <definedName name="_xlnm.Print_Area" localSheetId="1">'14-ASC'!$A$1:$J$91</definedName>
    <definedName name="_xlnm.Print_Area" localSheetId="0">'PDG (2)'!$A$1:$H$48</definedName>
  </definedNames>
  <calcPr calcId="191029"/>
</workbook>
</file>

<file path=xl/calcChain.xml><?xml version="1.0" encoding="utf-8"?>
<calcChain xmlns="http://schemas.openxmlformats.org/spreadsheetml/2006/main">
  <c r="E210" i="7" l="1"/>
  <c r="E209" i="7"/>
  <c r="G8" i="7"/>
  <c r="J46" i="1" l="1"/>
  <c r="J42" i="1"/>
  <c r="H80" i="1"/>
  <c r="H81" i="1"/>
  <c r="H82" i="1"/>
  <c r="H83" i="1"/>
  <c r="H79" i="1"/>
  <c r="H48" i="1"/>
  <c r="H44" i="1"/>
  <c r="H40" i="1"/>
  <c r="J38" i="1" s="1"/>
  <c r="H36" i="1"/>
  <c r="J34" i="1" s="1"/>
  <c r="H32" i="1"/>
  <c r="J30" i="1" s="1"/>
  <c r="H18" i="1"/>
  <c r="H19" i="1"/>
  <c r="B73" i="1" l="1"/>
  <c r="B71" i="1"/>
  <c r="J77" i="1"/>
  <c r="B89" i="1"/>
  <c r="B87" i="1"/>
  <c r="H68" i="1"/>
  <c r="J66" i="1" s="1"/>
  <c r="H64" i="1"/>
  <c r="J62" i="1" s="1"/>
  <c r="H60" i="1"/>
  <c r="J58" i="1" s="1"/>
  <c r="H56" i="1"/>
  <c r="J54" i="1" s="1"/>
  <c r="H52" i="1"/>
  <c r="J50" i="1" s="1"/>
  <c r="H28" i="1"/>
  <c r="H27" i="1"/>
  <c r="H26" i="1"/>
  <c r="H25" i="1"/>
  <c r="H24" i="1"/>
  <c r="H23" i="1"/>
  <c r="H22" i="1"/>
  <c r="H21" i="1"/>
  <c r="H20" i="1"/>
  <c r="J16" i="1" s="1"/>
  <c r="J71" i="1" s="1"/>
  <c r="M8" i="1" l="1"/>
  <c r="N8" i="1"/>
  <c r="N9" i="1" s="1"/>
  <c r="O8" i="1"/>
  <c r="P8" i="1"/>
  <c r="Q8" i="1" s="1"/>
  <c r="M9" i="1"/>
  <c r="O9" i="1"/>
  <c r="P9" i="1"/>
  <c r="Q9" i="1"/>
  <c r="M10" i="1"/>
  <c r="N10" i="1"/>
  <c r="O10" i="1"/>
  <c r="P10" i="1"/>
  <c r="Q10" i="1" s="1"/>
  <c r="M11" i="1"/>
  <c r="N11" i="1"/>
  <c r="O11" i="1"/>
  <c r="P11" i="1"/>
  <c r="Q11" i="1" s="1"/>
  <c r="M12" i="1"/>
  <c r="N12" i="1"/>
  <c r="O12" i="1"/>
  <c r="P12" i="1"/>
  <c r="Q12" i="1"/>
  <c r="M13" i="1"/>
  <c r="N13" i="1"/>
  <c r="O13" i="1"/>
  <c r="P13" i="1"/>
  <c r="Q13" i="1" s="1"/>
  <c r="M14" i="1"/>
  <c r="N14" i="1"/>
  <c r="O14" i="1"/>
  <c r="P14" i="1"/>
  <c r="M15" i="1"/>
  <c r="N15" i="1"/>
  <c r="O15" i="1"/>
  <c r="P15" i="1"/>
  <c r="Q15" i="1" s="1"/>
  <c r="A15" i="1" s="1"/>
  <c r="P7" i="1"/>
  <c r="Q7" i="1" s="1"/>
  <c r="O7" i="1"/>
  <c r="N7" i="1"/>
  <c r="M7" i="1"/>
  <c r="Q14" i="1" l="1"/>
  <c r="E6" i="1" l="1"/>
  <c r="J72" i="1"/>
  <c r="H71" i="1"/>
  <c r="J73" i="1" l="1"/>
  <c r="J87" i="1" s="1"/>
  <c r="J88" i="1"/>
  <c r="J89" i="1" s="1"/>
  <c r="H87" i="1"/>
</calcChain>
</file>

<file path=xl/sharedStrings.xml><?xml version="1.0" encoding="utf-8"?>
<sst xmlns="http://schemas.openxmlformats.org/spreadsheetml/2006/main" count="169" uniqueCount="133">
  <si>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</si>
  <si>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</si>
  <si>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</si>
  <si>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</si>
  <si>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</si>
  <si>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</si>
  <si>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</si>
  <si>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</si>
  <si>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</si>
  <si>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</si>
  <si>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Total €</t>
  </si>
  <si>
    <t xml:space="preserve">TVA au taux de : </t>
  </si>
  <si>
    <t>Attention, le quadrillage sort mal à l'impression --&gt; A refaire</t>
  </si>
  <si>
    <t>ens</t>
  </si>
  <si>
    <t>u</t>
  </si>
  <si>
    <t>Propositon quand on a la mission quantité</t>
  </si>
  <si>
    <t>Mise en page : tout "sans couleur", sauf :</t>
  </si>
  <si>
    <t>Lignes "tête de page", "variante obligatoire", "synthèse" : couleur R196/V189/B151</t>
  </si>
  <si>
    <t>Lignes "chapitres" : couleur R221/V217/B196</t>
  </si>
  <si>
    <t>Lignes "récap" : couleur R221/V217/B196</t>
  </si>
  <si>
    <t>Lignes "récap" (colonnes E/F/G) : couleur R238/V236/B225</t>
  </si>
  <si>
    <t>quadrillage :</t>
  </si>
  <si>
    <t>Cadre En-tête</t>
  </si>
  <si>
    <t>Mettre un quadrillage blanc sur toute la page (A7 / Ifin)</t>
  </si>
  <si>
    <t>Mettre un quadrillage vertical et horizontal en pointillé (sous"aucun") gris R191/V191/B191</t>
  </si>
  <si>
    <t>Mettre un quadrillage "encadré" en pointillé (sous"aucun") gris R191/V191/B191</t>
  </si>
  <si>
    <t>Les quantités indiquées par la Maîtrise d'œuvre sont des quantités théoriques, sans pertes, sans chutes, sans coefficients de foisonnement. L'entreprise devra en tenir compte dans ses prix unitaires.</t>
  </si>
  <si>
    <r>
      <rPr>
        <b/>
        <u/>
        <sz val="10"/>
        <rFont val="Calibri"/>
        <family val="2"/>
        <scheme val="minor"/>
      </rPr>
      <t>Notas</t>
    </r>
    <r>
      <rPr>
        <b/>
        <sz val="10"/>
        <rFont val="Calibri"/>
        <family val="2"/>
        <scheme val="minor"/>
      </rPr>
      <t xml:space="preserve"> :</t>
    </r>
  </si>
  <si>
    <t>Les quantités sont fournies par la Maîtrise d'œuvre mais l'Entreprise a obligation de les vérifier et de les corriger (suivant nécessité) avant la remise de son offre.</t>
  </si>
  <si>
    <t>--&gt; Appliquer sur les cases suivantes : A27/C32  -- E27/G32</t>
  </si>
  <si>
    <t>--&gt; Appliquer sur les cases suivantes : I27/I32</t>
  </si>
  <si>
    <t>1er chiffre</t>
  </si>
  <si>
    <t>2eme chiffre</t>
  </si>
  <si>
    <t>3eme chiffre</t>
  </si>
  <si>
    <t>Numéro titre</t>
  </si>
  <si>
    <t>Niveau titre
A compléter par l'utilis.
1 / 2 / 3</t>
  </si>
  <si>
    <t>4eme chiffre</t>
  </si>
  <si>
    <t>PM</t>
  </si>
  <si>
    <t>Entreprise :</t>
  </si>
  <si>
    <t>Adresse :</t>
  </si>
  <si>
    <t>Tél :</t>
  </si>
  <si>
    <t>Chargé d'affaire :</t>
  </si>
  <si>
    <t>E-mail :</t>
  </si>
  <si>
    <t>_________A remplir par l'entreprise______</t>
  </si>
  <si>
    <t>Qté MOE</t>
  </si>
  <si>
    <t>Qté ENT.</t>
  </si>
  <si>
    <t>BATIMENT  N°0268  | LANDIVISIAU (29)</t>
  </si>
  <si>
    <t>MAITRISE D’OUVRAGE</t>
  </si>
  <si>
    <t>OPÉRATION</t>
  </si>
  <si>
    <t>MAITRISE D’OEUVRE</t>
  </si>
  <si>
    <t>ARCHITECTE MANDATAIRE</t>
  </si>
  <si>
    <t>BET TCE</t>
  </si>
  <si>
    <t>BET ACOUSTIQUE</t>
  </si>
  <si>
    <t>OPC</t>
  </si>
  <si>
    <t>SOCOTEC</t>
  </si>
  <si>
    <t>BUREAU VERITAS</t>
  </si>
  <si>
    <t>ZAC de Kergaradec III</t>
  </si>
  <si>
    <t>Tel</t>
  </si>
  <si>
    <t>Email</t>
  </si>
  <si>
    <t>ASSISTANT MAITRE D'OUVRAGE</t>
  </si>
  <si>
    <r>
      <t xml:space="preserve">ESID de BREST
</t>
    </r>
    <r>
      <rPr>
        <sz val="10"/>
        <color rgb="FF403A60"/>
        <rFont val="Calibri Light"/>
        <family val="2"/>
      </rPr>
      <t>BCRM de brest
ESID de Brest-Investissement
CC16-29240 BREST cedex 9
Tel : 02 98 14 81 83</t>
    </r>
  </si>
  <si>
    <t>RENOVATION DU BATIMENT DE LOGEMENT N°0268 (26 E) ET CREATION D’UN PARKING D’UNE CINQUANTAINE DE PLACES 
EN EXTERIEUR SUR LA 
Base Aéronautique Navale de LANDIVISIAU (29)</t>
  </si>
  <si>
    <r>
      <rPr>
        <b/>
        <sz val="8"/>
        <color rgb="FF403A60"/>
        <rFont val="Calibri Light"/>
        <family val="2"/>
      </rPr>
      <t>NOMADE ARCHITECTES</t>
    </r>
    <r>
      <rPr>
        <sz val="8"/>
        <color rgb="FF403A60"/>
        <rFont val="Calibri Light"/>
        <family val="2"/>
      </rPr>
      <t xml:space="preserve">
26 Rue Alfred Kastler – 56000 VANNES
Tel : 02 97 47 03 37
</t>
    </r>
  </si>
  <si>
    <r>
      <rPr>
        <sz val="8"/>
        <color theme="10"/>
        <rFont val="Calibri Light"/>
        <family val="2"/>
      </rPr>
      <t xml:space="preserve">Email : </t>
    </r>
    <r>
      <rPr>
        <u/>
        <sz val="8"/>
        <color theme="10"/>
        <rFont val="Calibri Light"/>
        <family val="2"/>
      </rPr>
      <t>agence.ouest@nomade.info</t>
    </r>
  </si>
  <si>
    <r>
      <rPr>
        <sz val="8"/>
        <color theme="10"/>
        <rFont val="Calibri"/>
        <family val="2"/>
        <scheme val="minor"/>
      </rPr>
      <t xml:space="preserve">Email : </t>
    </r>
    <r>
      <rPr>
        <u/>
        <sz val="8"/>
        <color theme="10"/>
        <rFont val="Calibri"/>
        <family val="2"/>
        <scheme val="minor"/>
      </rPr>
      <t>rennes@oteis.fr</t>
    </r>
  </si>
  <si>
    <r>
      <rPr>
        <sz val="8"/>
        <color theme="10"/>
        <rFont val="Calibri"/>
        <family val="2"/>
        <scheme val="minor"/>
      </rPr>
      <t xml:space="preserve">Email : </t>
    </r>
    <r>
      <rPr>
        <u/>
        <sz val="8"/>
        <color theme="10"/>
        <rFont val="Calibri"/>
        <family val="2"/>
        <scheme val="minor"/>
      </rPr>
      <t>rennes@acoustibel.fr</t>
    </r>
  </si>
  <si>
    <t xml:space="preserve">BUREAU DE CONTROLE </t>
  </si>
  <si>
    <t>COORDONNATEUR - SPS</t>
  </si>
  <si>
    <t xml:space="preserve">NOM
</t>
  </si>
  <si>
    <t>Adresse</t>
  </si>
  <si>
    <t>22 Rue Amiral Romain Desfossés - 29200 BREST</t>
  </si>
  <si>
    <t>180 rue de Kerervern  - 29806 BREST CEDEX 9</t>
  </si>
  <si>
    <t>Tel : 06 07 08 59 82</t>
  </si>
  <si>
    <t>Tel : 02 98 41 44 94</t>
  </si>
  <si>
    <r>
      <t xml:space="preserve">Email : </t>
    </r>
    <r>
      <rPr>
        <u/>
        <sz val="8"/>
        <color theme="10"/>
        <rFont val="Calibri"/>
        <family val="2"/>
        <scheme val="minor"/>
      </rPr>
      <t>andre.bozec@socotec.com</t>
    </r>
  </si>
  <si>
    <r>
      <t xml:space="preserve">Email : </t>
    </r>
    <r>
      <rPr>
        <u/>
        <sz val="8"/>
        <color theme="10"/>
        <rFont val="Calibri"/>
        <family val="2"/>
        <scheme val="minor"/>
      </rPr>
      <t>gregory.allanic@fr.bureauveritas.com</t>
    </r>
  </si>
  <si>
    <r>
      <rPr>
        <b/>
        <sz val="8"/>
        <color rgb="FF403A60"/>
        <rFont val="Calibri Light"/>
        <family val="2"/>
      </rPr>
      <t>OTEIS Agence de Rennes</t>
    </r>
    <r>
      <rPr>
        <sz val="8"/>
        <color rgb="FF403A60"/>
        <rFont val="Calibri Light"/>
        <family val="2"/>
      </rPr>
      <t xml:space="preserve">
10 Parc de Brocéliande - 35760 SAINT-GREGOIRE
Tel : 02 99 23 45 67</t>
    </r>
  </si>
  <si>
    <r>
      <rPr>
        <b/>
        <sz val="8"/>
        <color rgb="FF403A60"/>
        <rFont val="Calibri Light"/>
        <family val="2"/>
      </rPr>
      <t>ACOUSTIBEL</t>
    </r>
    <r>
      <rPr>
        <sz val="8"/>
        <color rgb="FF403A60"/>
        <rFont val="Calibri Light"/>
        <family val="2"/>
      </rPr>
      <t xml:space="preserve">
11 Rue de Turgé - 35310 CHAVAGNE
Tel : 02 99 64 30 28</t>
    </r>
  </si>
  <si>
    <r>
      <t xml:space="preserve">SEMBREIZH
</t>
    </r>
    <r>
      <rPr>
        <sz val="10"/>
        <color rgb="FF403A60"/>
        <rFont val="Calibri Light"/>
        <family val="2"/>
      </rPr>
      <t>37 rue Jean-Marie Le Bris
29200 BREST
Tél. : 02 98 43 15 14</t>
    </r>
    <r>
      <rPr>
        <b/>
        <sz val="10"/>
        <color rgb="FF403A60"/>
        <rFont val="Calibri Light"/>
        <family val="2"/>
      </rPr>
      <t xml:space="preserve">
</t>
    </r>
  </si>
  <si>
    <r>
      <rPr>
        <sz val="8"/>
        <color theme="10"/>
        <rFont val="Calibri Light"/>
        <family val="2"/>
      </rPr>
      <t xml:space="preserve">Email : </t>
    </r>
    <r>
      <rPr>
        <u/>
        <sz val="8"/>
        <color theme="10"/>
        <rFont val="Calibri Light"/>
        <family val="2"/>
      </rPr>
      <t>rennes@oteis.fr</t>
    </r>
  </si>
  <si>
    <t>ASCENSEUR</t>
  </si>
  <si>
    <t>Extension</t>
  </si>
  <si>
    <t>1</t>
  </si>
  <si>
    <t>PRESENTATION DE L'OPERATION</t>
  </si>
  <si>
    <t>Perméabilité à l'air</t>
  </si>
  <si>
    <t>Performance thermique</t>
  </si>
  <si>
    <t>Réglementation sismique</t>
  </si>
  <si>
    <t>Synthèse technique</t>
  </si>
  <si>
    <t>Organisation du chantier</t>
  </si>
  <si>
    <t>Nettoyage chantier</t>
  </si>
  <si>
    <t>Prescriptions communes</t>
  </si>
  <si>
    <t>Compte inter entreprises</t>
  </si>
  <si>
    <t>Montage et essais</t>
  </si>
  <si>
    <t>Plans P.A.C. et Dossier D.O.E.</t>
  </si>
  <si>
    <t>Formation du personnel aux diverses installations</t>
  </si>
  <si>
    <t>3.2</t>
  </si>
  <si>
    <t>APPAREIL ELEVATEUR 630 KG</t>
  </si>
  <si>
    <t>Fourniture et installation appareils élévateurs 630 Kg 1 face de service - 5 niveaux desservis suivant prescriptions du CCTP</t>
  </si>
  <si>
    <t>3.3</t>
  </si>
  <si>
    <t>MACHINERIE ET MATERIEL EN GAINE</t>
  </si>
  <si>
    <t>Machinerie et matériel en gaine suivant CCTP</t>
  </si>
  <si>
    <t>3.4</t>
  </si>
  <si>
    <t>PROTECTION</t>
  </si>
  <si>
    <t>Bâche de protection suivant CCTP</t>
  </si>
  <si>
    <t>3.5</t>
  </si>
  <si>
    <t>VENTILATION DE GAINE</t>
  </si>
  <si>
    <t>Conformément au CCTP</t>
  </si>
  <si>
    <t>3.6</t>
  </si>
  <si>
    <t>ECHELLES METALLIQUES ET TRAPPES DE SECOURS</t>
  </si>
  <si>
    <t>3.7</t>
  </si>
  <si>
    <t>ISOLATION PHONIQUE</t>
  </si>
  <si>
    <t>3.8</t>
  </si>
  <si>
    <t>ALARMES</t>
  </si>
  <si>
    <t>3.9</t>
  </si>
  <si>
    <t>TELESURVEILLANCE</t>
  </si>
  <si>
    <t>3.10</t>
  </si>
  <si>
    <t>ENTRETIEN MAINTENANCE</t>
  </si>
  <si>
    <t>Fourniture contrat d'entretien et de maintenance</t>
  </si>
  <si>
    <t>3.11</t>
  </si>
  <si>
    <t>LISTE DES DOCUMENTS</t>
  </si>
  <si>
    <t>Document à fournir pendant la période de préparation suivant CCTP</t>
  </si>
  <si>
    <t>Synthèse</t>
  </si>
  <si>
    <t>CONTRAT DE MAINTENANCE</t>
  </si>
  <si>
    <t>1ère Année</t>
  </si>
  <si>
    <t>2ème Année</t>
  </si>
  <si>
    <t>3ème Année</t>
  </si>
  <si>
    <t>4ème Année</t>
  </si>
  <si>
    <t>5ème Année</t>
  </si>
  <si>
    <t>DCE - LOT 14 ASCENSEUR</t>
  </si>
  <si>
    <t>DCE</t>
  </si>
  <si>
    <t>VO-1</t>
  </si>
  <si>
    <t>DECOMPOSITION DU PRIX GLOBAL ET FORFAITAIRE (D.P.G.F.)</t>
  </si>
  <si>
    <t>Novembre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</si>
</sst>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4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1"/>
      <color theme="10"/>
      <name val="Arial"/>
      <family val="2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b/>
      <sz val="10"/>
      <color rgb="FF403A60"/>
      <name val="Calibri"/>
      <family val="2"/>
    </font>
    <font>
      <b/>
      <sz val="18"/>
      <color rgb="FFFE5000"/>
      <name val="Calibri Light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sz val="8"/>
      <color theme="1"/>
      <name val="Arial"/>
      <family val="2"/>
    </font>
    <font>
      <sz val="14"/>
      <color rgb="FF000000"/>
      <name val="Calibri Light"/>
      <family val="2"/>
    </font>
    <font>
      <u/>
      <sz val="8"/>
      <color theme="10"/>
      <name val="Calibri Light"/>
      <family val="2"/>
    </font>
    <font>
      <sz val="8"/>
      <color theme="10"/>
      <name val="Calibri Light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  <scheme val="minor"/>
    </font>
    <font>
      <sz val="8"/>
      <color theme="10"/>
      <name val="Calibri"/>
      <family val="2"/>
      <scheme val="minor"/>
    </font>
    <font>
      <sz val="8"/>
      <color theme="10"/>
      <name val="Arial"/>
      <family val="2"/>
    </font>
    <font>
      <sz val="11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hair">
        <color theme="0" tint="-0.249977111117893"/>
      </right>
      <top/>
      <bottom style="thin">
        <color theme="0" tint="-0.24994659260841701"/>
      </bottom>
      <diagonal/>
    </border>
    <border>
      <left style="thin">
        <color theme="0"/>
      </left>
      <right/>
      <top style="thin">
        <color theme="0" tint="-0.24994659260841701"/>
      </top>
      <bottom style="hair">
        <color theme="0" tint="-0.24997711111789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/>
      </top>
      <bottom style="thin">
        <color theme="0"/>
      </bottom>
      <diagonal/>
    </border>
    <border>
      <left/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/>
      </bottom>
      <diagonal/>
    </border>
    <border>
      <left style="thin">
        <color theme="0" tint="-0.24994659260841701"/>
      </left>
      <right/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thin">
        <color theme="0" tint="-0.24994659260841701"/>
      </bottom>
      <diagonal/>
    </border>
  </borders>
  <cellStyleXfs count="6">
    <xf numFmtId="0" fontId="0" fillId="0" borderId="0"/>
    <xf numFmtId="9" fontId="7" fillId="0" borderId="0" applyFont="0" applyFill="0" applyBorder="0" applyAlignment="0" applyProtection="0"/>
    <xf numFmtId="0" fontId="12" fillId="0" borderId="0"/>
    <xf numFmtId="0" fontId="26" fillId="0" borderId="0" applyNumberFormat="0" applyFill="0" applyBorder="0" applyAlignment="0" applyProtection="0"/>
    <xf numFmtId="0" fontId="7" fillId="0" borderId="0"/>
    <xf numFmtId="0" fontId="42" fillId="0" borderId="0" applyNumberFormat="0" applyFill="0" applyBorder="0" applyAlignment="0" applyProtection="0"/>
  </cellStyleXfs>
  <cellXfs count="196">
    <xf numFmtId="0" fontId="0" fillId="0" borderId="0" xfId="0"/>
    <xf numFmtId="166" fontId="13" fillId="2" borderId="2" xfId="2" applyNumberFormat="1" applyFont="1" applyFill="1" applyBorder="1" applyAlignment="1">
      <alignment horizontal="center" vertical="center"/>
    </xf>
    <xf numFmtId="166" fontId="14" fillId="4" borderId="4" xfId="2" applyNumberFormat="1" applyFont="1" applyFill="1" applyBorder="1" applyAlignment="1">
      <alignment horizontal="center" vertical="center"/>
    </xf>
    <xf numFmtId="167" fontId="13" fillId="2" borderId="5" xfId="2" applyNumberFormat="1" applyFont="1" applyFill="1" applyBorder="1" applyAlignment="1">
      <alignment horizontal="center" vertical="center"/>
    </xf>
    <xf numFmtId="166" fontId="14" fillId="4" borderId="6" xfId="2" applyNumberFormat="1" applyFont="1" applyFill="1" applyBorder="1" applyAlignment="1">
      <alignment horizontal="center" vertical="center"/>
    </xf>
    <xf numFmtId="9" fontId="19" fillId="0" borderId="2" xfId="1" applyFont="1" applyFill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6" fillId="0" borderId="0" xfId="0" applyFont="1"/>
    <xf numFmtId="0" fontId="6" fillId="7" borderId="0" xfId="0" applyFont="1" applyFill="1"/>
    <xf numFmtId="164" fontId="16" fillId="0" borderId="2" xfId="0" applyNumberFormat="1" applyFont="1" applyFill="1" applyBorder="1" applyAlignment="1">
      <alignment horizontal="center" vertical="center"/>
    </xf>
    <xf numFmtId="4" fontId="18" fillId="0" borderId="2" xfId="0" applyNumberFormat="1" applyFont="1" applyFill="1" applyBorder="1" applyAlignment="1">
      <alignment horizontal="center" vertical="center"/>
    </xf>
    <xf numFmtId="0" fontId="20" fillId="0" borderId="11" xfId="2" applyFont="1" applyFill="1" applyBorder="1" applyAlignment="1">
      <alignment horizontal="center" vertical="center"/>
    </xf>
    <xf numFmtId="0" fontId="6" fillId="0" borderId="0" xfId="0" quotePrefix="1" applyFont="1"/>
    <xf numFmtId="0" fontId="16" fillId="8" borderId="9" xfId="0" applyFont="1" applyFill="1" applyBorder="1" applyAlignment="1">
      <alignment horizontal="center" vertical="center"/>
    </xf>
    <xf numFmtId="164" fontId="16" fillId="8" borderId="9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quotePrefix="1" applyFont="1"/>
    <xf numFmtId="164" fontId="18" fillId="2" borderId="2" xfId="0" applyNumberFormat="1" applyFont="1" applyFill="1" applyBorder="1" applyAlignment="1">
      <alignment horizontal="center" vertical="center"/>
    </xf>
    <xf numFmtId="0" fontId="18" fillId="0" borderId="8" xfId="0" applyFont="1" applyBorder="1"/>
    <xf numFmtId="4" fontId="18" fillId="2" borderId="10" xfId="0" applyNumberFormat="1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164" fontId="18" fillId="2" borderId="10" xfId="0" applyNumberFormat="1" applyFont="1" applyFill="1" applyBorder="1" applyAlignment="1">
      <alignment horizontal="center" vertical="center"/>
    </xf>
    <xf numFmtId="1" fontId="9" fillId="2" borderId="8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  <xf numFmtId="166" fontId="13" fillId="2" borderId="8" xfId="2" applyNumberFormat="1" applyFont="1" applyFill="1" applyBorder="1" applyAlignment="1">
      <alignment horizontal="center" vertical="center"/>
    </xf>
    <xf numFmtId="167" fontId="15" fillId="2" borderId="8" xfId="2" applyNumberFormat="1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left" indent="1"/>
    </xf>
    <xf numFmtId="4" fontId="9" fillId="2" borderId="1" xfId="0" applyNumberFormat="1" applyFont="1" applyFill="1" applyBorder="1" applyAlignment="1">
      <alignment horizontal="center" vertical="center"/>
    </xf>
    <xf numFmtId="1" fontId="8" fillId="2" borderId="13" xfId="0" applyNumberFormat="1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 vertical="center"/>
    </xf>
    <xf numFmtId="165" fontId="8" fillId="2" borderId="13" xfId="0" applyNumberFormat="1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vertical="center"/>
    </xf>
    <xf numFmtId="0" fontId="21" fillId="2" borderId="16" xfId="0" applyFont="1" applyFill="1" applyBorder="1" applyAlignment="1">
      <alignment vertical="center"/>
    </xf>
    <xf numFmtId="0" fontId="21" fillId="2" borderId="17" xfId="0" applyFont="1" applyFill="1" applyBorder="1" applyAlignment="1">
      <alignment horizontal="left" vertical="center" indent="1"/>
    </xf>
    <xf numFmtId="4" fontId="9" fillId="3" borderId="12" xfId="0" applyNumberFormat="1" applyFont="1" applyFill="1" applyBorder="1" applyAlignment="1">
      <alignment horizontal="left" vertical="center" indent="1"/>
    </xf>
    <xf numFmtId="0" fontId="9" fillId="3" borderId="18" xfId="0" applyFont="1" applyFill="1" applyBorder="1" applyAlignment="1">
      <alignment horizontal="left" vertical="center" indent="1"/>
    </xf>
    <xf numFmtId="0" fontId="21" fillId="2" borderId="19" xfId="0" applyFont="1" applyFill="1" applyBorder="1" applyAlignment="1">
      <alignment vertical="center"/>
    </xf>
    <xf numFmtId="0" fontId="4" fillId="0" borderId="0" xfId="0" applyFont="1"/>
    <xf numFmtId="0" fontId="18" fillId="0" borderId="20" xfId="0" applyFont="1" applyBorder="1"/>
    <xf numFmtId="0" fontId="4" fillId="0" borderId="20" xfId="0" applyFont="1" applyBorder="1" applyAlignment="1">
      <alignment wrapText="1"/>
    </xf>
    <xf numFmtId="0" fontId="3" fillId="0" borderId="0" xfId="0" applyFont="1"/>
    <xf numFmtId="49" fontId="13" fillId="0" borderId="11" xfId="2" applyNumberFormat="1" applyFont="1" applyFill="1" applyBorder="1" applyAlignment="1">
      <alignment horizontal="center" vertical="center"/>
    </xf>
    <xf numFmtId="0" fontId="31" fillId="9" borderId="0" xfId="2" applyFont="1" applyFill="1"/>
    <xf numFmtId="0" fontId="7" fillId="0" borderId="0" xfId="4"/>
    <xf numFmtId="0" fontId="28" fillId="0" borderId="0" xfId="4" applyFont="1"/>
    <xf numFmtId="0" fontId="38" fillId="0" borderId="0" xfId="4" applyFont="1"/>
    <xf numFmtId="0" fontId="7" fillId="0" borderId="0" xfId="4" applyBorder="1"/>
    <xf numFmtId="0" fontId="35" fillId="0" borderId="0" xfId="2" applyFont="1" applyBorder="1" applyAlignment="1">
      <alignment horizontal="left" vertical="center"/>
    </xf>
    <xf numFmtId="0" fontId="36" fillId="0" borderId="0" xfId="2" applyFont="1" applyBorder="1"/>
    <xf numFmtId="0" fontId="37" fillId="0" borderId="0" xfId="2" applyFont="1" applyBorder="1"/>
    <xf numFmtId="0" fontId="37" fillId="0" borderId="0" xfId="4" applyFont="1" applyBorder="1" applyAlignment="1">
      <alignment horizontal="left" vertical="top"/>
    </xf>
    <xf numFmtId="0" fontId="40" fillId="0" borderId="0" xfId="3" applyFont="1" applyBorder="1" applyAlignment="1">
      <alignment vertical="top"/>
    </xf>
    <xf numFmtId="0" fontId="7" fillId="0" borderId="0" xfId="4" applyBorder="1" applyAlignment="1">
      <alignment horizontal="left" vertical="top"/>
    </xf>
    <xf numFmtId="0" fontId="7" fillId="0" borderId="0" xfId="4" applyBorder="1" applyAlignment="1">
      <alignment vertical="top"/>
    </xf>
    <xf numFmtId="0" fontId="43" fillId="0" borderId="0" xfId="5" applyFont="1" applyBorder="1" applyAlignment="1">
      <alignment vertical="top"/>
    </xf>
    <xf numFmtId="0" fontId="7" fillId="0" borderId="0" xfId="4" applyAlignment="1">
      <alignment vertical="top"/>
    </xf>
    <xf numFmtId="0" fontId="35" fillId="0" borderId="0" xfId="4" applyFont="1" applyBorder="1"/>
    <xf numFmtId="0" fontId="7" fillId="0" borderId="0" xfId="4" applyBorder="1" applyAlignment="1">
      <alignment horizontal="left"/>
    </xf>
    <xf numFmtId="0" fontId="36" fillId="0" borderId="0" xfId="4" applyFont="1" applyBorder="1" applyAlignment="1">
      <alignment horizontal="left"/>
    </xf>
    <xf numFmtId="0" fontId="36" fillId="0" borderId="0" xfId="4" applyFont="1" applyBorder="1" applyAlignment="1">
      <alignment horizontal="left" vertical="center"/>
    </xf>
    <xf numFmtId="0" fontId="37" fillId="0" borderId="0" xfId="4" applyFont="1" applyBorder="1" applyAlignment="1">
      <alignment horizontal="left"/>
    </xf>
    <xf numFmtId="0" fontId="45" fillId="0" borderId="0" xfId="5" applyFont="1" applyBorder="1" applyAlignment="1">
      <alignment vertical="top"/>
    </xf>
    <xf numFmtId="0" fontId="44" fillId="0" borderId="0" xfId="5" applyFont="1" applyBorder="1" applyAlignment="1">
      <alignment vertical="top"/>
    </xf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left" indent="1"/>
    </xf>
    <xf numFmtId="0" fontId="18" fillId="0" borderId="10" xfId="0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164" fontId="18" fillId="0" borderId="10" xfId="0" applyNumberFormat="1" applyFont="1" applyFill="1" applyBorder="1" applyAlignment="1">
      <alignment horizontal="center" vertical="center"/>
    </xf>
    <xf numFmtId="0" fontId="13" fillId="0" borderId="10" xfId="2" applyFont="1" applyFill="1" applyBorder="1"/>
    <xf numFmtId="49" fontId="14" fillId="10" borderId="11" xfId="2" applyNumberFormat="1" applyFont="1" applyFill="1" applyBorder="1" applyAlignment="1">
      <alignment horizontal="center" vertical="center"/>
    </xf>
    <xf numFmtId="49" fontId="14" fillId="10" borderId="11" xfId="2" applyNumberFormat="1" applyFont="1" applyFill="1" applyBorder="1" applyAlignment="1">
      <alignment horizontal="left" vertical="center" wrapText="1"/>
    </xf>
    <xf numFmtId="164" fontId="14" fillId="2" borderId="11" xfId="2" applyNumberFormat="1" applyFont="1" applyFill="1" applyBorder="1" applyAlignment="1">
      <alignment horizontal="center" vertical="center"/>
    </xf>
    <xf numFmtId="1" fontId="14" fillId="10" borderId="11" xfId="2" applyNumberFormat="1" applyFont="1" applyFill="1" applyBorder="1" applyAlignment="1">
      <alignment horizontal="center" vertical="center"/>
    </xf>
    <xf numFmtId="49" fontId="13" fillId="0" borderId="11" xfId="2" applyNumberFormat="1" applyFont="1" applyFill="1" applyBorder="1" applyAlignment="1">
      <alignment horizontal="left" vertical="center" wrapText="1"/>
    </xf>
    <xf numFmtId="164" fontId="14" fillId="0" borderId="11" xfId="2" applyNumberFormat="1" applyFont="1" applyFill="1" applyBorder="1" applyAlignment="1">
      <alignment horizontal="center" vertical="center"/>
    </xf>
    <xf numFmtId="1" fontId="13" fillId="0" borderId="11" xfId="2" applyNumberFormat="1" applyFont="1" applyFill="1" applyBorder="1" applyAlignment="1">
      <alignment horizontal="center" vertical="center"/>
    </xf>
    <xf numFmtId="164" fontId="11" fillId="2" borderId="11" xfId="0" applyNumberFormat="1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left" vertical="center"/>
    </xf>
    <xf numFmtId="1" fontId="11" fillId="2" borderId="11" xfId="0" applyNumberFormat="1" applyFont="1" applyFill="1" applyBorder="1" applyAlignment="1">
      <alignment horizontal="center" vertical="center"/>
    </xf>
    <xf numFmtId="164" fontId="14" fillId="10" borderId="11" xfId="2" applyNumberFormat="1" applyFont="1" applyFill="1" applyBorder="1" applyAlignment="1">
      <alignment horizontal="right" vertical="center"/>
    </xf>
    <xf numFmtId="164" fontId="13" fillId="0" borderId="11" xfId="2" applyNumberFormat="1" applyFont="1" applyFill="1" applyBorder="1" applyAlignment="1">
      <alignment horizontal="right" vertical="center"/>
    </xf>
    <xf numFmtId="164" fontId="14" fillId="0" borderId="11" xfId="2" applyNumberFormat="1" applyFont="1" applyFill="1" applyBorder="1" applyAlignment="1">
      <alignment horizontal="right" vertical="center"/>
    </xf>
    <xf numFmtId="164" fontId="1" fillId="0" borderId="11" xfId="0" applyNumberFormat="1" applyFont="1" applyFill="1" applyBorder="1" applyAlignment="1">
      <alignment horizontal="right" vertical="center"/>
    </xf>
    <xf numFmtId="49" fontId="14" fillId="10" borderId="11" xfId="2" applyNumberFormat="1" applyFont="1" applyFill="1" applyBorder="1" applyAlignment="1">
      <alignment horizontal="right" vertical="center"/>
    </xf>
    <xf numFmtId="164" fontId="14" fillId="2" borderId="11" xfId="2" applyNumberFormat="1" applyFont="1" applyFill="1" applyBorder="1" applyAlignment="1">
      <alignment horizontal="right" vertical="center"/>
    </xf>
    <xf numFmtId="164" fontId="11" fillId="2" borderId="11" xfId="0" applyNumberFormat="1" applyFont="1" applyFill="1" applyBorder="1" applyAlignment="1">
      <alignment horizontal="right" vertical="center"/>
    </xf>
    <xf numFmtId="164" fontId="10" fillId="10" borderId="11" xfId="0" applyNumberFormat="1" applyFont="1" applyFill="1" applyBorder="1" applyAlignment="1">
      <alignment horizontal="right" vertical="center"/>
    </xf>
    <xf numFmtId="0" fontId="14" fillId="10" borderId="11" xfId="2" applyFont="1" applyFill="1" applyBorder="1" applyAlignment="1">
      <alignment horizontal="center" vertical="center"/>
    </xf>
    <xf numFmtId="1" fontId="13" fillId="12" borderId="11" xfId="2" applyNumberFormat="1" applyFont="1" applyFill="1" applyBorder="1" applyAlignment="1">
      <alignment horizontal="center" vertical="center"/>
    </xf>
    <xf numFmtId="166" fontId="13" fillId="12" borderId="11" xfId="2" applyNumberFormat="1" applyFont="1" applyFill="1" applyBorder="1" applyAlignment="1">
      <alignment horizontal="right" vertical="center"/>
    </xf>
    <xf numFmtId="166" fontId="14" fillId="12" borderId="11" xfId="2" applyNumberFormat="1" applyFont="1" applyFill="1" applyBorder="1" applyAlignment="1">
      <alignment horizontal="right" vertical="center"/>
    </xf>
    <xf numFmtId="164" fontId="13" fillId="2" borderId="11" xfId="2" applyNumberFormat="1" applyFont="1" applyFill="1" applyBorder="1" applyAlignment="1">
      <alignment horizontal="right" vertical="center"/>
    </xf>
    <xf numFmtId="166" fontId="1" fillId="10" borderId="11" xfId="2" applyNumberFormat="1" applyFont="1" applyFill="1" applyBorder="1" applyAlignment="1">
      <alignment horizontal="right" vertical="center"/>
    </xf>
    <xf numFmtId="9" fontId="19" fillId="0" borderId="11" xfId="1" applyFont="1" applyFill="1" applyBorder="1" applyAlignment="1">
      <alignment horizontal="center" vertical="center"/>
    </xf>
    <xf numFmtId="164" fontId="17" fillId="2" borderId="11" xfId="2" applyNumberFormat="1" applyFont="1" applyFill="1" applyBorder="1" applyAlignment="1">
      <alignment horizontal="right" vertical="center"/>
    </xf>
    <xf numFmtId="164" fontId="17" fillId="0" borderId="11" xfId="2" applyNumberFormat="1" applyFont="1" applyBorder="1" applyAlignment="1">
      <alignment horizontal="right" vertical="center"/>
    </xf>
    <xf numFmtId="167" fontId="14" fillId="10" borderId="11" xfId="2" applyNumberFormat="1" applyFont="1" applyFill="1" applyBorder="1" applyAlignment="1">
      <alignment horizontal="right" vertical="center"/>
    </xf>
    <xf numFmtId="0" fontId="13" fillId="0" borderId="11" xfId="2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3" fillId="0" borderId="35" xfId="2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" fontId="14" fillId="10" borderId="2" xfId="2" applyNumberFormat="1" applyFont="1" applyFill="1" applyBorder="1" applyAlignment="1">
      <alignment horizontal="center" vertical="center"/>
    </xf>
    <xf numFmtId="49" fontId="14" fillId="10" borderId="2" xfId="2" applyNumberFormat="1" applyFont="1" applyFill="1" applyBorder="1" applyAlignment="1">
      <alignment horizontal="right" vertical="center"/>
    </xf>
    <xf numFmtId="164" fontId="11" fillId="2" borderId="0" xfId="0" applyNumberFormat="1" applyFont="1" applyFill="1" applyBorder="1" applyAlignment="1">
      <alignment horizontal="right" vertical="center"/>
    </xf>
    <xf numFmtId="164" fontId="10" fillId="10" borderId="28" xfId="0" applyNumberFormat="1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1" fontId="11" fillId="2" borderId="2" xfId="0" applyNumberFormat="1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right" vertical="center"/>
    </xf>
    <xf numFmtId="164" fontId="11" fillId="2" borderId="3" xfId="0" applyNumberFormat="1" applyFont="1" applyFill="1" applyBorder="1" applyAlignment="1">
      <alignment horizontal="right" vertical="center"/>
    </xf>
    <xf numFmtId="0" fontId="14" fillId="10" borderId="2" xfId="2" applyFont="1" applyFill="1" applyBorder="1" applyAlignment="1">
      <alignment horizontal="center" vertical="center"/>
    </xf>
    <xf numFmtId="1" fontId="13" fillId="12" borderId="7" xfId="2" applyNumberFormat="1" applyFont="1" applyFill="1" applyBorder="1" applyAlignment="1">
      <alignment horizontal="center" vertical="center"/>
    </xf>
    <xf numFmtId="166" fontId="13" fillId="12" borderId="8" xfId="2" applyNumberFormat="1" applyFont="1" applyFill="1" applyBorder="1" applyAlignment="1">
      <alignment horizontal="right" vertical="center"/>
    </xf>
    <xf numFmtId="166" fontId="14" fillId="12" borderId="28" xfId="2" applyNumberFormat="1" applyFont="1" applyFill="1" applyBorder="1" applyAlignment="1">
      <alignment horizontal="right" vertical="center"/>
    </xf>
    <xf numFmtId="164" fontId="13" fillId="2" borderId="0" xfId="2" applyNumberFormat="1" applyFont="1" applyFill="1" applyBorder="1" applyAlignment="1">
      <alignment horizontal="right" vertical="center"/>
    </xf>
    <xf numFmtId="166" fontId="1" fillId="10" borderId="28" xfId="2" applyNumberFormat="1" applyFont="1" applyFill="1" applyBorder="1" applyAlignment="1">
      <alignment horizontal="right" vertical="center"/>
    </xf>
    <xf numFmtId="164" fontId="17" fillId="2" borderId="0" xfId="2" applyNumberFormat="1" applyFont="1" applyFill="1" applyBorder="1" applyAlignment="1">
      <alignment horizontal="right" vertical="center"/>
    </xf>
    <xf numFmtId="164" fontId="17" fillId="0" borderId="28" xfId="2" applyNumberFormat="1" applyFont="1" applyBorder="1" applyAlignment="1">
      <alignment horizontal="right" vertical="center"/>
    </xf>
    <xf numFmtId="167" fontId="14" fillId="10" borderId="28" xfId="2" applyNumberFormat="1" applyFont="1" applyFill="1" applyBorder="1" applyAlignment="1">
      <alignment horizontal="right" vertical="center"/>
    </xf>
    <xf numFmtId="164" fontId="17" fillId="2" borderId="11" xfId="2" applyNumberFormat="1" applyFont="1" applyFill="1" applyBorder="1" applyAlignment="1">
      <alignment vertical="center"/>
    </xf>
    <xf numFmtId="167" fontId="13" fillId="12" borderId="11" xfId="2" applyNumberFormat="1" applyFont="1" applyFill="1" applyBorder="1" applyAlignment="1">
      <alignment vertical="center"/>
    </xf>
    <xf numFmtId="164" fontId="17" fillId="2" borderId="7" xfId="2" applyNumberFormat="1" applyFont="1" applyFill="1" applyBorder="1" applyAlignment="1">
      <alignment vertical="center"/>
    </xf>
    <xf numFmtId="167" fontId="13" fillId="12" borderId="7" xfId="2" applyNumberFormat="1" applyFont="1" applyFill="1" applyBorder="1" applyAlignment="1">
      <alignment vertical="center"/>
    </xf>
    <xf numFmtId="164" fontId="17" fillId="2" borderId="8" xfId="2" applyNumberFormat="1" applyFont="1" applyFill="1" applyBorder="1" applyAlignment="1">
      <alignment vertical="center"/>
    </xf>
    <xf numFmtId="164" fontId="17" fillId="2" borderId="28" xfId="2" applyNumberFormat="1" applyFont="1" applyFill="1" applyBorder="1" applyAlignment="1">
      <alignment vertical="center"/>
    </xf>
    <xf numFmtId="167" fontId="13" fillId="12" borderId="8" xfId="2" applyNumberFormat="1" applyFont="1" applyFill="1" applyBorder="1" applyAlignment="1">
      <alignment vertical="center"/>
    </xf>
    <xf numFmtId="167" fontId="13" fillId="12" borderId="28" xfId="2" applyNumberFormat="1" applyFont="1" applyFill="1" applyBorder="1" applyAlignment="1">
      <alignment vertical="center"/>
    </xf>
    <xf numFmtId="0" fontId="34" fillId="0" borderId="0" xfId="4" applyFont="1" applyAlignment="1">
      <alignment horizontal="center"/>
    </xf>
    <xf numFmtId="0" fontId="27" fillId="9" borderId="0" xfId="4" applyFont="1" applyFill="1" applyAlignment="1">
      <alignment horizontal="left"/>
    </xf>
    <xf numFmtId="0" fontId="35" fillId="0" borderId="0" xfId="4" applyFont="1" applyBorder="1" applyAlignment="1">
      <alignment horizontal="left"/>
    </xf>
    <xf numFmtId="0" fontId="39" fillId="0" borderId="0" xfId="4" applyFont="1" applyAlignment="1">
      <alignment horizontal="center" vertical="center"/>
    </xf>
    <xf numFmtId="0" fontId="37" fillId="0" borderId="0" xfId="2" applyFont="1" applyBorder="1" applyAlignment="1">
      <alignment horizontal="left" vertical="top" wrapText="1" shrinkToFit="1"/>
    </xf>
    <xf numFmtId="0" fontId="28" fillId="0" borderId="0" xfId="4" applyFont="1" applyAlignment="1">
      <alignment horizontal="center" vertical="center"/>
    </xf>
    <xf numFmtId="0" fontId="29" fillId="0" borderId="0" xfId="2" applyFont="1" applyAlignment="1">
      <alignment horizontal="left" wrapText="1"/>
    </xf>
    <xf numFmtId="0" fontId="29" fillId="0" borderId="0" xfId="2" applyFont="1" applyAlignment="1">
      <alignment horizontal="left"/>
    </xf>
    <xf numFmtId="0" fontId="31" fillId="9" borderId="0" xfId="4" applyFont="1" applyFill="1" applyAlignment="1">
      <alignment horizontal="left"/>
    </xf>
    <xf numFmtId="0" fontId="32" fillId="0" borderId="0" xfId="2" applyFont="1" applyAlignment="1">
      <alignment horizontal="center" wrapText="1"/>
    </xf>
    <xf numFmtId="0" fontId="32" fillId="0" borderId="0" xfId="2" applyFont="1" applyAlignment="1">
      <alignment horizontal="center"/>
    </xf>
    <xf numFmtId="0" fontId="37" fillId="0" borderId="0" xfId="2" applyFont="1" applyBorder="1" applyAlignment="1">
      <alignment horizontal="left" wrapText="1" shrinkToFit="1"/>
    </xf>
    <xf numFmtId="0" fontId="39" fillId="0" borderId="0" xfId="4" applyFont="1" applyAlignment="1">
      <alignment horizontal="center"/>
    </xf>
    <xf numFmtId="0" fontId="33" fillId="0" borderId="0" xfId="4" applyFont="1" applyAlignment="1">
      <alignment horizontal="center" wrapText="1"/>
    </xf>
    <xf numFmtId="0" fontId="33" fillId="0" borderId="0" xfId="4" applyFont="1" applyAlignment="1">
      <alignment horizontal="center"/>
    </xf>
    <xf numFmtId="0" fontId="34" fillId="0" borderId="0" xfId="4" applyFont="1" applyAlignment="1">
      <alignment horizontal="center"/>
    </xf>
    <xf numFmtId="0" fontId="27" fillId="9" borderId="0" xfId="4" applyFont="1" applyFill="1" applyAlignment="1">
      <alignment horizontal="left"/>
    </xf>
    <xf numFmtId="0" fontId="35" fillId="0" borderId="0" xfId="4" applyFont="1" applyBorder="1" applyAlignment="1">
      <alignment horizontal="left"/>
    </xf>
    <xf numFmtId="167" fontId="13" fillId="4" borderId="33" xfId="2" applyNumberFormat="1" applyFont="1" applyFill="1" applyBorder="1" applyAlignment="1">
      <alignment horizontal="center" vertical="center"/>
    </xf>
    <xf numFmtId="167" fontId="13" fillId="4" borderId="34" xfId="2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18" fillId="0" borderId="12" xfId="0" applyFont="1" applyBorder="1"/>
    <xf numFmtId="0" fontId="18" fillId="0" borderId="27" xfId="0" applyFont="1" applyBorder="1"/>
    <xf numFmtId="0" fontId="22" fillId="2" borderId="17" xfId="2" applyFont="1" applyFill="1" applyBorder="1" applyAlignment="1">
      <alignment horizontal="left" vertical="center" indent="1"/>
    </xf>
    <xf numFmtId="0" fontId="22" fillId="2" borderId="19" xfId="2" applyFont="1" applyFill="1" applyBorder="1" applyAlignment="1">
      <alignment horizontal="left" vertical="center" indent="1"/>
    </xf>
    <xf numFmtId="166" fontId="13" fillId="4" borderId="30" xfId="2" applyNumberFormat="1" applyFont="1" applyFill="1" applyBorder="1" applyAlignment="1">
      <alignment horizontal="center" vertical="center"/>
    </xf>
    <xf numFmtId="166" fontId="13" fillId="4" borderId="28" xfId="2" applyNumberFormat="1" applyFont="1" applyFill="1" applyBorder="1" applyAlignment="1">
      <alignment horizontal="center" vertical="center"/>
    </xf>
    <xf numFmtId="164" fontId="23" fillId="5" borderId="32" xfId="0" applyNumberFormat="1" applyFont="1" applyFill="1" applyBorder="1" applyAlignment="1">
      <alignment horizontal="center" vertical="center"/>
    </xf>
    <xf numFmtId="164" fontId="23" fillId="5" borderId="25" xfId="0" applyNumberFormat="1" applyFont="1" applyFill="1" applyBorder="1" applyAlignment="1">
      <alignment horizontal="center" vertical="center"/>
    </xf>
    <xf numFmtId="164" fontId="23" fillId="5" borderId="26" xfId="0" applyNumberFormat="1" applyFont="1" applyFill="1" applyBorder="1" applyAlignment="1">
      <alignment horizontal="center" vertical="center"/>
    </xf>
    <xf numFmtId="164" fontId="24" fillId="6" borderId="30" xfId="0" applyNumberFormat="1" applyFont="1" applyFill="1" applyBorder="1" applyAlignment="1">
      <alignment horizontal="center" vertical="center"/>
    </xf>
    <xf numFmtId="164" fontId="24" fillId="6" borderId="8" xfId="0" applyNumberFormat="1" applyFont="1" applyFill="1" applyBorder="1" applyAlignment="1">
      <alignment horizontal="center" vertical="center"/>
    </xf>
    <xf numFmtId="164" fontId="24" fillId="6" borderId="3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12" xfId="0" applyFont="1" applyBorder="1" applyAlignment="1">
      <alignment horizontal="center"/>
    </xf>
    <xf numFmtId="0" fontId="17" fillId="0" borderId="2" xfId="2" applyFont="1" applyFill="1" applyBorder="1" applyAlignment="1">
      <alignment horizontal="right" vertical="center"/>
    </xf>
    <xf numFmtId="0" fontId="14" fillId="10" borderId="2" xfId="2" applyFont="1" applyFill="1" applyBorder="1" applyAlignment="1">
      <alignment horizontal="center" vertical="center"/>
    </xf>
    <xf numFmtId="0" fontId="10" fillId="11" borderId="11" xfId="0" applyFont="1" applyFill="1" applyBorder="1" applyAlignment="1">
      <alignment horizontal="left" vertical="center"/>
    </xf>
    <xf numFmtId="0" fontId="16" fillId="0" borderId="21" xfId="0" applyFont="1" applyBorder="1" applyAlignment="1">
      <alignment horizontal="right" vertical="center" wrapText="1"/>
    </xf>
    <xf numFmtId="0" fontId="16" fillId="0" borderId="29" xfId="0" applyFont="1" applyBorder="1" applyAlignment="1">
      <alignment horizontal="right" vertical="center" wrapText="1"/>
    </xf>
    <xf numFmtId="0" fontId="16" fillId="0" borderId="23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right" vertical="center" wrapText="1"/>
    </xf>
    <xf numFmtId="49" fontId="14" fillId="2" borderId="7" xfId="2" applyNumberFormat="1" applyFont="1" applyFill="1" applyBorder="1" applyAlignment="1">
      <alignment horizontal="left" vertical="top" wrapText="1"/>
    </xf>
    <xf numFmtId="49" fontId="14" fillId="2" borderId="8" xfId="2" applyNumberFormat="1" applyFont="1" applyFill="1" applyBorder="1" applyAlignment="1">
      <alignment horizontal="left" vertical="top" wrapText="1"/>
    </xf>
    <xf numFmtId="49" fontId="14" fillId="2" borderId="28" xfId="2" applyNumberFormat="1" applyFont="1" applyFill="1" applyBorder="1" applyAlignment="1">
      <alignment horizontal="left" vertical="top" wrapText="1"/>
    </xf>
    <xf numFmtId="0" fontId="2" fillId="0" borderId="29" xfId="0" applyFont="1" applyBorder="1"/>
    <xf numFmtId="0" fontId="18" fillId="0" borderId="29" xfId="0" applyFont="1" applyBorder="1"/>
    <xf numFmtId="0" fontId="18" fillId="0" borderId="22" xfId="0" applyFont="1" applyBorder="1"/>
    <xf numFmtId="0" fontId="2" fillId="0" borderId="0" xfId="0" applyFont="1" applyBorder="1"/>
    <xf numFmtId="0" fontId="18" fillId="0" borderId="0" xfId="0" applyFont="1" applyBorder="1"/>
    <xf numFmtId="0" fontId="18" fillId="0" borderId="24" xfId="0" applyFont="1" applyBorder="1"/>
    <xf numFmtId="49" fontId="14" fillId="0" borderId="7" xfId="2" applyNumberFormat="1" applyFont="1" applyFill="1" applyBorder="1" applyAlignment="1">
      <alignment horizontal="left" vertical="top" wrapText="1"/>
    </xf>
    <xf numFmtId="49" fontId="14" fillId="0" borderId="8" xfId="2" applyNumberFormat="1" applyFont="1" applyFill="1" applyBorder="1" applyAlignment="1">
      <alignment horizontal="left" vertical="top" wrapText="1"/>
    </xf>
    <xf numFmtId="49" fontId="14" fillId="0" borderId="28" xfId="2" applyNumberFormat="1" applyFont="1" applyFill="1" applyBorder="1" applyAlignment="1">
      <alignment horizontal="left" vertical="top" wrapText="1"/>
    </xf>
    <xf numFmtId="0" fontId="14" fillId="10" borderId="11" xfId="2" applyFont="1" applyFill="1" applyBorder="1" applyAlignment="1">
      <alignment horizontal="center" vertical="center"/>
    </xf>
    <xf numFmtId="0" fontId="17" fillId="0" borderId="11" xfId="2" applyFont="1" applyFill="1" applyBorder="1" applyAlignment="1">
      <alignment horizontal="right" vertical="center"/>
    </xf>
    <xf numFmtId="0" fontId="10" fillId="11" borderId="2" xfId="0" applyFont="1" applyFill="1" applyBorder="1" applyAlignment="1">
      <alignment horizontal="left" vertical="center"/>
    </xf>
    <xf numFmtId="17" fontId="34" fillId="0" borderId="0" xfId="4" quotePrefix="1" applyNumberFormat="1" applyFont="1" applyAlignment="1">
      <alignment horizontal="center"/>
    </xf>
    <xf numFmtId="17" fontId="34" fillId="0" borderId="0" xfId="4" quotePrefix="1" applyNumberFormat="1" applyFont="1" applyAlignment="1">
      <alignment horizontal="center"/>
    </xf>
    <xf numFmtId="0" fontId="46" fillId="0" borderId="0" xfId="4" applyFont="1"/>
  </cellXfs>
  <cellStyles count="6">
    <cellStyle name="Lien hypertexte" xfId="3" builtinId="8"/>
    <cellStyle name="Lien hypertexte 2" xfId="5" xr:uid="{00000000-0005-0000-0000-000001000000}"/>
    <cellStyle name="Normal" xfId="0" builtinId="0"/>
    <cellStyle name="Normal 2 2 2" xfId="2" xr:uid="{00000000-0005-0000-0000-000003000000}"/>
    <cellStyle name="Normal 5" xfId="4" xr:uid="{00000000-0005-0000-0000-000004000000}"/>
    <cellStyle name="Pourcentage" xfId="1" builtinId="5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FF33CC"/>
      <color rgb="FF00FF00"/>
      <color rgb="FFFE5000"/>
      <color rgb="FFBFBFBF"/>
      <color rgb="FF403A57"/>
      <color rgb="FF008EAA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219075</xdr:colOff>
      <xdr:row>0</xdr:row>
      <xdr:rowOff>57150</xdr:rowOff>
    </xdr:from>
    <xdr:to>
      <xdr:col>4</xdr:col>
      <xdr:colOff>1123950</xdr:colOff>
      <xdr:row>6</xdr:row>
      <xdr:rowOff>76200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6834141-0154-4B70-90AC-126B9F6AC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9325" y="57150"/>
          <a:ext cx="1800225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180975</xdr:colOff>
      <xdr:row>9</xdr:row>
      <xdr:rowOff>38100</xdr:rowOff>
    </xdr:from>
    <xdr:to>
      <xdr:col>1</xdr:col>
      <xdr:colOff>656590</xdr:colOff>
      <xdr:row>12</xdr:row>
      <xdr:rowOff>82550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49E17F6-9B37-48A0-9B01-40B9D3DA903A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262" b="11573"/>
        <a:stretch/>
      </xdr:blipFill>
      <xdr:spPr>
        <a:xfrm>
          <a:off x="180975" y="1666875"/>
          <a:ext cx="1170940" cy="644525"/>
        </a:xfrm>
        <a:prstGeom prst="rect">
          <a:avLst/>
        </a:prstGeom>
      </xdr:spPr>
    </xdr:pic>
    <xdr:clientData/>
  </xdr:twoCellAnchor>
  <xdr:twoCellAnchor editAs="oneCell">
    <xdr:from>
      <xdr:col>4</xdr:col>
      <xdr:colOff>171450</xdr:colOff>
      <xdr:row>8</xdr:row>
      <xdr:rowOff>161925</xdr:rowOff>
    </xdr:from>
    <xdr:to>
      <xdr:col>5</xdr:col>
      <xdr:colOff>558800</xdr:colOff>
      <xdr:row>12</xdr:row>
      <xdr:rowOff>82550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A6BD17E-E3B0-4626-90A5-245FB0FC64AF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09725"/>
          <a:ext cx="1635125" cy="701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47625</xdr:rowOff>
    </xdr:from>
    <xdr:to>
      <xdr:col>6</xdr:col>
      <xdr:colOff>590550</xdr:colOff>
      <xdr:row>29</xdr:row>
      <xdr:rowOff>431437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89F2D26-824F-4C62-B87C-23B981C97D9A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" y="4133850"/>
          <a:ext cx="4067175" cy="24316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57443</xdr:colOff>
      <xdr:row>0</xdr:row>
      <xdr:rowOff>57443</xdr:rowOff>
    </xdr:from>
    <xdr:to>
      <xdr:col>1</xdr:col>
      <xdr:colOff>766102</xdr:colOff>
      <xdr:row>4</xdr:row>
      <xdr:rowOff>129531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43" y="57443"/>
          <a:ext cx="1294813" cy="7989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1167-DCE%20DPGF%20LOT%2003%20CHARPEN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03-Charpent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rennes@acoustibel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agence.ouest@nomade.info" TargetMode="External"/><Relationship Id="rId1" Type="http://schemas.openxmlformats.org/officeDocument/2006/relationships/hyperlink" Target="mailto:rennes@acoustibel.fr" TargetMode="External"/><Relationship Id="rId6" Type="http://schemas.openxmlformats.org/officeDocument/2006/relationships/hyperlink" Target="mailto:agence.ouest@nomade.info" TargetMode="External"/><Relationship Id="rId5" Type="http://schemas.openxmlformats.org/officeDocument/2006/relationships/hyperlink" Target="mailto:rennes@acoustibel.fr" TargetMode="External"/><Relationship Id="rId4" Type="http://schemas.openxmlformats.org/officeDocument/2006/relationships/hyperlink" Target="mailto:rennes@acoustibel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1EC47-E53F-4172-9CEE-190D2A485BA1}">
  <dimension ref="A8:K210"/>
  <sheetViews>
    <sheetView tabSelected="1" view="pageBreakPreview" topLeftCell="A20" zoomScale="85" zoomScaleNormal="145" zoomScaleSheetLayoutView="85" workbookViewId="0">
      <selection activeCell="J77" sqref="J77"/>
    </sheetView>
  </sheetViews>
  <sheetFormatPr baseColWidth="10" defaultRowHeight="14.25" x14ac:dyDescent="0.2"/>
  <cols>
    <col min="1" max="1" width="9.125" style="45" customWidth="1"/>
    <col min="2" max="2" width="8.875" style="45" customWidth="1"/>
    <col min="3" max="3" width="8.25" style="45" customWidth="1"/>
    <col min="4" max="4" width="11.75" style="45" customWidth="1"/>
    <col min="5" max="5" width="16.375" style="45" customWidth="1"/>
    <col min="6" max="6" width="9.25" style="45" customWidth="1"/>
    <col min="7" max="8" width="11" style="45" customWidth="1"/>
    <col min="9" max="257" width="11" style="45"/>
    <col min="258" max="258" width="10.75" style="45" customWidth="1"/>
    <col min="259" max="513" width="11" style="45"/>
    <col min="514" max="514" width="10.75" style="45" customWidth="1"/>
    <col min="515" max="769" width="11" style="45"/>
    <col min="770" max="770" width="10.75" style="45" customWidth="1"/>
    <col min="771" max="1025" width="11" style="45"/>
    <col min="1026" max="1026" width="10.75" style="45" customWidth="1"/>
    <col min="1027" max="1281" width="11" style="45"/>
    <col min="1282" max="1282" width="10.75" style="45" customWidth="1"/>
    <col min="1283" max="1537" width="11" style="45"/>
    <col min="1538" max="1538" width="10.75" style="45" customWidth="1"/>
    <col min="1539" max="1793" width="11" style="45"/>
    <col min="1794" max="1794" width="10.75" style="45" customWidth="1"/>
    <col min="1795" max="2049" width="11" style="45"/>
    <col min="2050" max="2050" width="10.75" style="45" customWidth="1"/>
    <col min="2051" max="2305" width="11" style="45"/>
    <col min="2306" max="2306" width="10.75" style="45" customWidth="1"/>
    <col min="2307" max="2561" width="11" style="45"/>
    <col min="2562" max="2562" width="10.75" style="45" customWidth="1"/>
    <col min="2563" max="2817" width="11" style="45"/>
    <col min="2818" max="2818" width="10.75" style="45" customWidth="1"/>
    <col min="2819" max="3073" width="11" style="45"/>
    <col min="3074" max="3074" width="10.75" style="45" customWidth="1"/>
    <col min="3075" max="3329" width="11" style="45"/>
    <col min="3330" max="3330" width="10.75" style="45" customWidth="1"/>
    <col min="3331" max="3585" width="11" style="45"/>
    <col min="3586" max="3586" width="10.75" style="45" customWidth="1"/>
    <col min="3587" max="3841" width="11" style="45"/>
    <col min="3842" max="3842" width="10.75" style="45" customWidth="1"/>
    <col min="3843" max="4097" width="11" style="45"/>
    <col min="4098" max="4098" width="10.75" style="45" customWidth="1"/>
    <col min="4099" max="4353" width="11" style="45"/>
    <col min="4354" max="4354" width="10.75" style="45" customWidth="1"/>
    <col min="4355" max="4609" width="11" style="45"/>
    <col min="4610" max="4610" width="10.75" style="45" customWidth="1"/>
    <col min="4611" max="4865" width="11" style="45"/>
    <col min="4866" max="4866" width="10.75" style="45" customWidth="1"/>
    <col min="4867" max="5121" width="11" style="45"/>
    <col min="5122" max="5122" width="10.75" style="45" customWidth="1"/>
    <col min="5123" max="5377" width="11" style="45"/>
    <col min="5378" max="5378" width="10.75" style="45" customWidth="1"/>
    <col min="5379" max="5633" width="11" style="45"/>
    <col min="5634" max="5634" width="10.75" style="45" customWidth="1"/>
    <col min="5635" max="5889" width="11" style="45"/>
    <col min="5890" max="5890" width="10.75" style="45" customWidth="1"/>
    <col min="5891" max="6145" width="11" style="45"/>
    <col min="6146" max="6146" width="10.75" style="45" customWidth="1"/>
    <col min="6147" max="6401" width="11" style="45"/>
    <col min="6402" max="6402" width="10.75" style="45" customWidth="1"/>
    <col min="6403" max="6657" width="11" style="45"/>
    <col min="6658" max="6658" width="10.75" style="45" customWidth="1"/>
    <col min="6659" max="6913" width="11" style="45"/>
    <col min="6914" max="6914" width="10.75" style="45" customWidth="1"/>
    <col min="6915" max="7169" width="11" style="45"/>
    <col min="7170" max="7170" width="10.75" style="45" customWidth="1"/>
    <col min="7171" max="7425" width="11" style="45"/>
    <col min="7426" max="7426" width="10.75" style="45" customWidth="1"/>
    <col min="7427" max="7681" width="11" style="45"/>
    <col min="7682" max="7682" width="10.75" style="45" customWidth="1"/>
    <col min="7683" max="7937" width="11" style="45"/>
    <col min="7938" max="7938" width="10.75" style="45" customWidth="1"/>
    <col min="7939" max="8193" width="11" style="45"/>
    <col min="8194" max="8194" width="10.75" style="45" customWidth="1"/>
    <col min="8195" max="8449" width="11" style="45"/>
    <col min="8450" max="8450" width="10.75" style="45" customWidth="1"/>
    <col min="8451" max="8705" width="11" style="45"/>
    <col min="8706" max="8706" width="10.75" style="45" customWidth="1"/>
    <col min="8707" max="8961" width="11" style="45"/>
    <col min="8962" max="8962" width="10.75" style="45" customWidth="1"/>
    <col min="8963" max="9217" width="11" style="45"/>
    <col min="9218" max="9218" width="10.75" style="45" customWidth="1"/>
    <col min="9219" max="9473" width="11" style="45"/>
    <col min="9474" max="9474" width="10.75" style="45" customWidth="1"/>
    <col min="9475" max="9729" width="11" style="45"/>
    <col min="9730" max="9730" width="10.75" style="45" customWidth="1"/>
    <col min="9731" max="9985" width="11" style="45"/>
    <col min="9986" max="9986" width="10.75" style="45" customWidth="1"/>
    <col min="9987" max="10241" width="11" style="45"/>
    <col min="10242" max="10242" width="10.75" style="45" customWidth="1"/>
    <col min="10243" max="10497" width="11" style="45"/>
    <col min="10498" max="10498" width="10.75" style="45" customWidth="1"/>
    <col min="10499" max="10753" width="11" style="45"/>
    <col min="10754" max="10754" width="10.75" style="45" customWidth="1"/>
    <col min="10755" max="11009" width="11" style="45"/>
    <col min="11010" max="11010" width="10.75" style="45" customWidth="1"/>
    <col min="11011" max="11265" width="11" style="45"/>
    <col min="11266" max="11266" width="10.75" style="45" customWidth="1"/>
    <col min="11267" max="11521" width="11" style="45"/>
    <col min="11522" max="11522" width="10.75" style="45" customWidth="1"/>
    <col min="11523" max="11777" width="11" style="45"/>
    <col min="11778" max="11778" width="10.75" style="45" customWidth="1"/>
    <col min="11779" max="12033" width="11" style="45"/>
    <col min="12034" max="12034" width="10.75" style="45" customWidth="1"/>
    <col min="12035" max="12289" width="11" style="45"/>
    <col min="12290" max="12290" width="10.75" style="45" customWidth="1"/>
    <col min="12291" max="12545" width="11" style="45"/>
    <col min="12546" max="12546" width="10.75" style="45" customWidth="1"/>
    <col min="12547" max="12801" width="11" style="45"/>
    <col min="12802" max="12802" width="10.75" style="45" customWidth="1"/>
    <col min="12803" max="13057" width="11" style="45"/>
    <col min="13058" max="13058" width="10.75" style="45" customWidth="1"/>
    <col min="13059" max="13313" width="11" style="45"/>
    <col min="13314" max="13314" width="10.75" style="45" customWidth="1"/>
    <col min="13315" max="13569" width="11" style="45"/>
    <col min="13570" max="13570" width="10.75" style="45" customWidth="1"/>
    <col min="13571" max="13825" width="11" style="45"/>
    <col min="13826" max="13826" width="10.75" style="45" customWidth="1"/>
    <col min="13827" max="14081" width="11" style="45"/>
    <col min="14082" max="14082" width="10.75" style="45" customWidth="1"/>
    <col min="14083" max="14337" width="11" style="45"/>
    <col min="14338" max="14338" width="10.75" style="45" customWidth="1"/>
    <col min="14339" max="14593" width="11" style="45"/>
    <col min="14594" max="14594" width="10.75" style="45" customWidth="1"/>
    <col min="14595" max="14849" width="11" style="45"/>
    <col min="14850" max="14850" width="10.75" style="45" customWidth="1"/>
    <col min="14851" max="15105" width="11" style="45"/>
    <col min="15106" max="15106" width="10.75" style="45" customWidth="1"/>
    <col min="15107" max="15361" width="11" style="45"/>
    <col min="15362" max="15362" width="10.75" style="45" customWidth="1"/>
    <col min="15363" max="15617" width="11" style="45"/>
    <col min="15618" max="15618" width="10.75" style="45" customWidth="1"/>
    <col min="15619" max="15873" width="11" style="45"/>
    <col min="15874" max="15874" width="10.75" style="45" customWidth="1"/>
    <col min="15875" max="16129" width="11" style="45"/>
    <col min="16130" max="16130" width="10.75" style="45" customWidth="1"/>
    <col min="16131" max="16384" width="11" style="45"/>
  </cols>
  <sheetData>
    <row r="8" spans="1:8" x14ac:dyDescent="0.2">
      <c r="A8" s="44" t="s">
        <v>47</v>
      </c>
      <c r="B8" s="137"/>
      <c r="C8" s="137"/>
      <c r="D8" s="137"/>
      <c r="E8" s="44" t="s">
        <v>59</v>
      </c>
      <c r="F8" s="44"/>
      <c r="G8" s="44">
        <f>J292</f>
        <v>0</v>
      </c>
      <c r="H8" s="137"/>
    </row>
    <row r="10" spans="1:8" ht="18.75" customHeight="1" x14ac:dyDescent="0.2">
      <c r="A10" s="141"/>
      <c r="B10" s="141"/>
      <c r="C10" s="142" t="s">
        <v>60</v>
      </c>
      <c r="D10" s="143"/>
      <c r="G10" s="142" t="s">
        <v>78</v>
      </c>
      <c r="H10" s="143"/>
    </row>
    <row r="11" spans="1:8" x14ac:dyDescent="0.2">
      <c r="A11" s="46"/>
      <c r="C11" s="143"/>
      <c r="D11" s="143"/>
      <c r="E11" s="47"/>
      <c r="G11" s="143"/>
      <c r="H11" s="143"/>
    </row>
    <row r="12" spans="1:8" x14ac:dyDescent="0.2">
      <c r="C12" s="143"/>
      <c r="D12" s="143"/>
      <c r="E12" s="47"/>
      <c r="G12" s="143"/>
      <c r="H12" s="143"/>
    </row>
    <row r="13" spans="1:8" ht="16.5" customHeight="1" x14ac:dyDescent="0.2">
      <c r="C13" s="143"/>
      <c r="D13" s="143"/>
      <c r="E13" s="47"/>
      <c r="G13" s="143"/>
      <c r="H13" s="143"/>
    </row>
    <row r="15" spans="1:8" x14ac:dyDescent="0.2">
      <c r="A15" s="144" t="s">
        <v>48</v>
      </c>
      <c r="B15" s="144"/>
      <c r="C15" s="144"/>
      <c r="D15" s="144"/>
      <c r="E15" s="144"/>
      <c r="F15" s="144"/>
      <c r="G15" s="144"/>
      <c r="H15" s="144"/>
    </row>
    <row r="16" spans="1:8" ht="6.75" customHeight="1" x14ac:dyDescent="0.2"/>
    <row r="17" spans="1:8" ht="48" customHeight="1" x14ac:dyDescent="0.2">
      <c r="A17" s="145" t="s">
        <v>61</v>
      </c>
      <c r="B17" s="146"/>
      <c r="C17" s="146"/>
      <c r="D17" s="146"/>
      <c r="E17" s="146"/>
      <c r="F17" s="146"/>
      <c r="G17" s="146"/>
      <c r="H17" s="146"/>
    </row>
    <row r="18" spans="1:8" ht="46.5" customHeight="1" x14ac:dyDescent="0.2">
      <c r="A18" s="146"/>
      <c r="B18" s="146"/>
      <c r="C18" s="146"/>
      <c r="D18" s="146"/>
      <c r="E18" s="146"/>
      <c r="F18" s="146"/>
      <c r="G18" s="146"/>
      <c r="H18" s="146"/>
    </row>
    <row r="20" spans="1:8" ht="14.25" customHeight="1" x14ac:dyDescent="0.2">
      <c r="A20" s="139"/>
      <c r="B20" s="139"/>
      <c r="C20" s="139"/>
      <c r="D20" s="139"/>
      <c r="E20" s="139"/>
      <c r="F20" s="139"/>
      <c r="G20" s="139"/>
      <c r="H20" s="139"/>
    </row>
    <row r="21" spans="1:8" ht="18.75" x14ac:dyDescent="0.3">
      <c r="A21" s="148"/>
      <c r="B21" s="148"/>
      <c r="C21" s="148"/>
      <c r="D21" s="148"/>
      <c r="E21" s="148"/>
      <c r="F21" s="148"/>
      <c r="G21" s="148"/>
      <c r="H21" s="148"/>
    </row>
    <row r="30" spans="1:8" ht="48" customHeight="1" x14ac:dyDescent="0.2">
      <c r="A30" s="48"/>
      <c r="B30" s="48"/>
      <c r="C30" s="48"/>
      <c r="D30" s="48"/>
      <c r="E30" s="48"/>
      <c r="F30" s="48"/>
      <c r="G30" s="48"/>
      <c r="H30" s="48"/>
    </row>
    <row r="31" spans="1:8" ht="20.100000000000001" customHeight="1" x14ac:dyDescent="0.35">
      <c r="A31" s="149" t="s">
        <v>131</v>
      </c>
      <c r="B31" s="150"/>
      <c r="C31" s="150"/>
      <c r="D31" s="150"/>
      <c r="E31" s="150"/>
      <c r="F31" s="150"/>
      <c r="G31" s="150"/>
      <c r="H31" s="150"/>
    </row>
    <row r="32" spans="1:8" ht="25.5" customHeight="1" x14ac:dyDescent="0.35">
      <c r="A32" s="151" t="s">
        <v>128</v>
      </c>
      <c r="B32" s="151"/>
      <c r="C32" s="151"/>
      <c r="D32" s="151"/>
      <c r="E32" s="151"/>
      <c r="F32" s="151"/>
      <c r="G32" s="151"/>
      <c r="H32" s="151"/>
    </row>
    <row r="33" spans="1:11" ht="23.25" x14ac:dyDescent="0.35">
      <c r="A33" s="193" t="s">
        <v>132</v>
      </c>
      <c r="B33" s="151"/>
      <c r="C33" s="151"/>
      <c r="D33" s="151"/>
      <c r="E33" s="151"/>
      <c r="F33" s="151"/>
      <c r="G33" s="151"/>
      <c r="H33" s="151"/>
    </row>
    <row r="34" spans="1:11" ht="8.1" customHeight="1" x14ac:dyDescent="0.35">
      <c r="A34" s="194"/>
      <c r="B34" s="136"/>
      <c r="C34" s="136"/>
      <c r="D34" s="136"/>
      <c r="E34" s="136"/>
      <c r="F34" s="136"/>
      <c r="G34" s="136"/>
      <c r="H34" s="136"/>
    </row>
    <row r="35" spans="1:11" x14ac:dyDescent="0.2">
      <c r="A35" s="152" t="s">
        <v>49</v>
      </c>
      <c r="B35" s="152"/>
      <c r="C35" s="152"/>
      <c r="D35" s="152"/>
      <c r="E35" s="152"/>
      <c r="F35" s="152"/>
      <c r="G35" s="152"/>
      <c r="H35" s="152"/>
    </row>
    <row r="36" spans="1:11" x14ac:dyDescent="0.2">
      <c r="A36" s="48"/>
      <c r="B36" s="48"/>
      <c r="C36" s="48"/>
      <c r="D36" s="48"/>
      <c r="E36" s="48"/>
      <c r="J36" s="147"/>
      <c r="K36" s="147"/>
    </row>
    <row r="37" spans="1:11" ht="12.6" customHeight="1" x14ac:dyDescent="0.2">
      <c r="A37" s="153" t="s">
        <v>50</v>
      </c>
      <c r="B37" s="153"/>
      <c r="C37" s="153"/>
      <c r="D37" s="49" t="s">
        <v>51</v>
      </c>
      <c r="E37" s="138"/>
      <c r="F37" s="138" t="s">
        <v>52</v>
      </c>
      <c r="G37" s="48"/>
      <c r="H37" s="138"/>
      <c r="J37" s="147"/>
      <c r="K37" s="147"/>
    </row>
    <row r="38" spans="1:11" ht="19.5" customHeight="1" x14ac:dyDescent="0.2">
      <c r="A38" s="140" t="s">
        <v>62</v>
      </c>
      <c r="B38" s="140"/>
      <c r="C38" s="140"/>
      <c r="D38" s="140" t="s">
        <v>76</v>
      </c>
      <c r="E38" s="140"/>
      <c r="F38" s="140" t="s">
        <v>77</v>
      </c>
      <c r="G38" s="140"/>
      <c r="H38" s="147"/>
      <c r="J38" s="147"/>
      <c r="K38" s="147"/>
    </row>
    <row r="39" spans="1:11" ht="12" customHeight="1" x14ac:dyDescent="0.2">
      <c r="A39" s="140"/>
      <c r="B39" s="140"/>
      <c r="C39" s="140"/>
      <c r="D39" s="140"/>
      <c r="E39" s="140"/>
      <c r="F39" s="140"/>
      <c r="G39" s="140"/>
      <c r="H39" s="147"/>
      <c r="K39" s="51"/>
    </row>
    <row r="40" spans="1:11" ht="12" customHeight="1" x14ac:dyDescent="0.2">
      <c r="A40" s="140"/>
      <c r="B40" s="140"/>
      <c r="C40" s="140"/>
      <c r="D40" s="140"/>
      <c r="E40" s="140"/>
      <c r="F40" s="140"/>
      <c r="G40" s="140"/>
      <c r="H40" s="147"/>
      <c r="K40" s="52"/>
    </row>
    <row r="41" spans="1:11" ht="4.5" hidden="1" customHeight="1" x14ac:dyDescent="0.2">
      <c r="A41" s="140"/>
      <c r="B41" s="140"/>
      <c r="C41" s="140"/>
      <c r="D41" s="57"/>
      <c r="E41" s="52"/>
      <c r="F41" s="55"/>
      <c r="G41" s="55"/>
      <c r="H41" s="52"/>
      <c r="K41" s="56" t="s">
        <v>64</v>
      </c>
    </row>
    <row r="42" spans="1:11" s="57" customFormat="1" ht="17.25" customHeight="1" x14ac:dyDescent="0.2">
      <c r="A42" s="53" t="s">
        <v>63</v>
      </c>
      <c r="B42" s="54"/>
      <c r="C42" s="55"/>
      <c r="D42" s="53" t="s">
        <v>79</v>
      </c>
      <c r="E42" s="52"/>
      <c r="F42" s="56" t="s">
        <v>65</v>
      </c>
      <c r="G42" s="52"/>
      <c r="H42" s="52"/>
    </row>
    <row r="43" spans="1:11" ht="17.25" customHeight="1" x14ac:dyDescent="0.2">
      <c r="A43" s="58" t="s">
        <v>53</v>
      </c>
      <c r="B43" s="48"/>
      <c r="C43" s="48"/>
      <c r="D43" s="138" t="s">
        <v>66</v>
      </c>
      <c r="E43" s="138"/>
      <c r="F43" s="138" t="s">
        <v>67</v>
      </c>
      <c r="G43" s="48"/>
      <c r="H43" s="59"/>
    </row>
    <row r="44" spans="1:11" ht="12" customHeight="1" x14ac:dyDescent="0.2">
      <c r="A44" s="50" t="s">
        <v>68</v>
      </c>
      <c r="B44" s="59"/>
      <c r="C44" s="59"/>
      <c r="D44" s="50" t="s">
        <v>54</v>
      </c>
      <c r="E44" s="60"/>
      <c r="F44" s="50" t="s">
        <v>55</v>
      </c>
      <c r="G44" s="61"/>
      <c r="H44" s="61"/>
    </row>
    <row r="45" spans="1:11" ht="12" customHeight="1" x14ac:dyDescent="0.2">
      <c r="A45" s="51" t="s">
        <v>69</v>
      </c>
      <c r="B45" s="59"/>
      <c r="C45" s="59"/>
      <c r="D45" s="51" t="s">
        <v>56</v>
      </c>
      <c r="E45" s="62"/>
      <c r="F45" s="51" t="s">
        <v>70</v>
      </c>
      <c r="G45" s="62"/>
      <c r="H45" s="62"/>
    </row>
    <row r="46" spans="1:11" ht="12" customHeight="1" x14ac:dyDescent="0.2">
      <c r="A46" s="51" t="s">
        <v>57</v>
      </c>
      <c r="B46" s="48"/>
      <c r="C46" s="48"/>
      <c r="D46" s="51" t="s">
        <v>71</v>
      </c>
      <c r="E46" s="62"/>
      <c r="F46" s="62" t="s">
        <v>72</v>
      </c>
      <c r="G46" s="48"/>
      <c r="H46" s="62"/>
    </row>
    <row r="47" spans="1:11" ht="14.25" customHeight="1" x14ac:dyDescent="0.2">
      <c r="A47" s="52"/>
      <c r="B47" s="55"/>
      <c r="C47" s="55"/>
      <c r="D47" s="62" t="s">
        <v>73</v>
      </c>
      <c r="E47" s="52"/>
      <c r="F47" s="48"/>
      <c r="G47" s="52"/>
      <c r="H47" s="52"/>
    </row>
    <row r="48" spans="1:11" ht="19.5" customHeight="1" x14ac:dyDescent="0.2">
      <c r="A48" s="63" t="s">
        <v>58</v>
      </c>
      <c r="B48" s="48"/>
      <c r="C48" s="48"/>
      <c r="D48" s="64" t="s">
        <v>74</v>
      </c>
      <c r="E48" s="48"/>
      <c r="F48" s="64" t="s">
        <v>75</v>
      </c>
      <c r="G48" s="48"/>
      <c r="H48" s="48"/>
    </row>
    <row r="49" ht="12" customHeight="1" x14ac:dyDescent="0.2"/>
    <row r="209" spans="5:5" x14ac:dyDescent="0.2">
      <c r="E209" s="195">
        <f>E210*50</f>
        <v>235.20000000000005</v>
      </c>
    </row>
    <row r="210" spans="5:5" x14ac:dyDescent="0.2">
      <c r="E210" s="195">
        <f>2.784+6*0.8*0.8*0.5</f>
        <v>4.7040000000000006</v>
      </c>
    </row>
  </sheetData>
  <mergeCells count="17">
    <mergeCell ref="H38:H40"/>
    <mergeCell ref="A21:H21"/>
    <mergeCell ref="A31:H31"/>
    <mergeCell ref="A32:H32"/>
    <mergeCell ref="A33:H33"/>
    <mergeCell ref="A35:H35"/>
    <mergeCell ref="J36:K38"/>
    <mergeCell ref="A37:C37"/>
    <mergeCell ref="A38:C41"/>
    <mergeCell ref="D38:E40"/>
    <mergeCell ref="F38:G40"/>
    <mergeCell ref="A10:B10"/>
    <mergeCell ref="C10:D13"/>
    <mergeCell ref="G10:H13"/>
    <mergeCell ref="A15:H15"/>
    <mergeCell ref="A17:H18"/>
    <mergeCell ref="A20:H20"/>
  </mergeCells>
  <hyperlinks>
    <hyperlink ref="F42" r:id="rId1" display="mailto:rennes@acoustibel.fr" xr:uid="{D768FB11-F97C-484F-B438-D5F247C20CB3}"/>
    <hyperlink ref="A42" r:id="rId2" display="mailto:agence.ouest@nomade.info" xr:uid="{FC349FC6-4419-4B3C-A133-D16747E8FF01}"/>
    <hyperlink ref="K41" r:id="rId3" display="mailto:rennes@acoustibel.fr" xr:uid="{2043CEC3-31E1-4B3F-AC29-020755A9AB6E}"/>
    <hyperlink ref="D48" r:id="rId4" display="mailto:rennes@acoustibel.fr" xr:uid="{2084F2CA-1CBF-4A5C-8B0A-0C555D268423}"/>
    <hyperlink ref="F48" r:id="rId5" display="mailto:rennes@acoustibel.fr" xr:uid="{B97D5FD5-FB21-4B86-A2E8-0442527ECB21}"/>
    <hyperlink ref="D42" r:id="rId6" display="mailto:agence.ouest@nomade.info" xr:uid="{93B6001B-CB9C-45B2-B1A1-3C59D4DC7DA8}"/>
  </hyperlinks>
  <printOptions horizontalCentered="1" verticalCentered="1"/>
  <pageMargins left="0.47244094488188981" right="0.47244094488188981" top="0.35433070866141736" bottom="0.35433070866141736" header="0.31496062992125984" footer="0.31496062992125984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89"/>
  <sheetViews>
    <sheetView tabSelected="1" view="pageBreakPreview" zoomScaleNormal="70" zoomScaleSheetLayoutView="100" workbookViewId="0">
      <selection activeCell="J77" sqref="J77"/>
    </sheetView>
  </sheetViews>
  <sheetFormatPr baseColWidth="10" defaultColWidth="11" defaultRowHeight="15" x14ac:dyDescent="0.25"/>
  <cols>
    <col min="1" max="1" width="7.75" style="7" customWidth="1"/>
    <col min="2" max="2" width="45.75" style="6" customWidth="1"/>
    <col min="3" max="3" width="7.875" style="6" customWidth="1"/>
    <col min="4" max="4" width="1.375" style="6" customWidth="1"/>
    <col min="5" max="6" width="8.25" style="6" customWidth="1"/>
    <col min="7" max="7" width="10.25" style="6" customWidth="1"/>
    <col min="8" max="8" width="11.75" style="6" customWidth="1"/>
    <col min="9" max="9" width="1.375" style="6" customWidth="1"/>
    <col min="10" max="10" width="21.75" style="6" customWidth="1"/>
    <col min="11" max="11" width="11" style="6" customWidth="1"/>
    <col min="12" max="12" width="0.375" style="40" customWidth="1"/>
    <col min="13" max="19" width="11" style="6" hidden="1" customWidth="1"/>
    <col min="20" max="16384" width="11" style="6"/>
  </cols>
  <sheetData>
    <row r="1" spans="1:25" ht="14.45" customHeight="1" x14ac:dyDescent="0.25">
      <c r="A1" s="169"/>
      <c r="B1" s="169"/>
      <c r="C1" s="169"/>
      <c r="E1" s="174" t="s">
        <v>38</v>
      </c>
      <c r="F1" s="175"/>
      <c r="G1" s="175"/>
      <c r="H1" s="181" t="s">
        <v>43</v>
      </c>
      <c r="I1" s="182"/>
      <c r="J1" s="183"/>
    </row>
    <row r="2" spans="1:25" x14ac:dyDescent="0.25">
      <c r="A2" s="169"/>
      <c r="B2" s="169"/>
      <c r="C2" s="169"/>
      <c r="E2" s="176" t="s">
        <v>39</v>
      </c>
      <c r="F2" s="177"/>
      <c r="G2" s="177"/>
      <c r="H2" s="184" t="s">
        <v>43</v>
      </c>
      <c r="I2" s="185"/>
      <c r="J2" s="186"/>
    </row>
    <row r="3" spans="1:25" x14ac:dyDescent="0.25">
      <c r="A3" s="169"/>
      <c r="B3" s="169"/>
      <c r="C3" s="169"/>
      <c r="E3" s="176" t="s">
        <v>40</v>
      </c>
      <c r="F3" s="177"/>
      <c r="G3" s="177"/>
      <c r="H3" s="184" t="s">
        <v>43</v>
      </c>
      <c r="I3" s="185"/>
      <c r="J3" s="186"/>
    </row>
    <row r="4" spans="1:25" x14ac:dyDescent="0.25">
      <c r="A4" s="169"/>
      <c r="B4" s="169"/>
      <c r="C4" s="169"/>
      <c r="E4" s="176" t="s">
        <v>42</v>
      </c>
      <c r="F4" s="177"/>
      <c r="G4" s="177"/>
      <c r="H4" s="184" t="s">
        <v>43</v>
      </c>
      <c r="I4" s="185"/>
      <c r="J4" s="186"/>
    </row>
    <row r="5" spans="1:25" ht="13.9" customHeight="1" x14ac:dyDescent="0.25">
      <c r="A5" s="170"/>
      <c r="B5" s="170"/>
      <c r="C5" s="170"/>
      <c r="D5" s="19"/>
      <c r="E5" s="176" t="s">
        <v>41</v>
      </c>
      <c r="F5" s="177"/>
      <c r="G5" s="177"/>
      <c r="H5" s="156" t="s">
        <v>43</v>
      </c>
      <c r="I5" s="157"/>
      <c r="J5" s="158"/>
      <c r="L5" s="41" t="s">
        <v>35</v>
      </c>
      <c r="M5" s="39" t="s">
        <v>31</v>
      </c>
      <c r="N5" s="42" t="s">
        <v>32</v>
      </c>
      <c r="O5" s="42" t="s">
        <v>33</v>
      </c>
      <c r="P5" s="42" t="s">
        <v>36</v>
      </c>
      <c r="Q5" s="39" t="s">
        <v>34</v>
      </c>
      <c r="S5" s="9" t="s">
        <v>12</v>
      </c>
    </row>
    <row r="6" spans="1:25" ht="32.450000000000003" customHeight="1" x14ac:dyDescent="0.25">
      <c r="A6" s="35" t="s">
        <v>46</v>
      </c>
      <c r="B6" s="38"/>
      <c r="C6" s="30" t="s">
        <v>0</v>
      </c>
      <c r="D6" s="23"/>
      <c r="E6" s="163" t="str">
        <f>"Cadre DPGF du lot n° "&amp;A9&amp;" - "&amp;B9</f>
        <v>Cadre DPGF du lot n° 14 - ASCENSEUR</v>
      </c>
      <c r="F6" s="164"/>
      <c r="G6" s="164"/>
      <c r="H6" s="164"/>
      <c r="I6" s="164"/>
      <c r="J6" s="165"/>
      <c r="M6" s="6">
        <v>3</v>
      </c>
      <c r="N6" s="6">
        <v>0</v>
      </c>
      <c r="O6" s="6">
        <v>0</v>
      </c>
      <c r="P6" s="6">
        <v>0</v>
      </c>
      <c r="S6" s="9" t="s">
        <v>16</v>
      </c>
    </row>
    <row r="7" spans="1:25" ht="15.6" customHeight="1" x14ac:dyDescent="0.25">
      <c r="A7" s="33"/>
      <c r="B7" s="34"/>
      <c r="C7" s="29" t="s">
        <v>129</v>
      </c>
      <c r="D7" s="24"/>
      <c r="E7" s="166" t="s">
        <v>1</v>
      </c>
      <c r="F7" s="167"/>
      <c r="G7" s="167"/>
      <c r="H7" s="167"/>
      <c r="I7" s="167"/>
      <c r="J7" s="168"/>
      <c r="M7" s="42" t="str">
        <f t="shared" ref="M7:M15" si="0">IF($L7="","",$M$6)</f>
        <v/>
      </c>
      <c r="N7" s="6" t="str">
        <f>IF($L7="","",IF(L7=1,LOOKUP(2,1/($N$6:$N6&lt;&gt;""),$N$6:$N6)+1,IF($L7=2,LOOKUP(2,1/($N$6:$N6&lt;&gt;""),$N$6:$N6),IF($L7=3,LOOKUP(2,1/($N$6:$N6&lt;&gt;""),$N$6:$N6),FALSE))))</f>
        <v/>
      </c>
      <c r="O7" s="39" t="str">
        <f>IF($L7="","",IF($L7=1,"",IF(AND($L7=2,LOOKUP(2,1/($L$6:$L6&lt;&gt;""),$L$6:$L6)=1),1,IF(AND($L7=2,LOOKUP(2,1/($L$6:$L6&lt;&gt;""),$L$6:$L6)=2),LOOKUP(2,1/($O$6:$O6&lt;&gt;""),$O$6:$O6)+1,IF(AND($L7=2,LOOKUP(2,1/($L$6:$L6&lt;&gt;""),$L$6:$L6)=3),LOOKUP(2,1/($O$6:$O6&lt;&gt;""),$O$6:$O6)+1,IF($L7=3,LOOKUP(2,1/($O$6:$O6&lt;&gt;""),$O$6:$O6),FALSE))))))</f>
        <v/>
      </c>
      <c r="P7" s="39" t="str">
        <f>IF($L7="","",IF($L7=1,"",IF($L7=2,"",IF(AND($L7=3,LOOKUP(2,1/($L$6:$L6&lt;&gt;""),$L$6:$L6)=2),1,IF(AND($L7=3,LOOKUP(2,1/($L$6:$L6&lt;&gt;""),$L$6:$L6)=3),LOOKUP(2,1/($P$6:$P6&lt;&gt;""),$P$6:$P6)+1)))))</f>
        <v/>
      </c>
      <c r="Q7" s="6" t="str">
        <f t="shared" ref="Q7:Q15" si="1">IF($L7="","",IF($P7&lt;&gt;"",$M7&amp;"."&amp;$N7&amp;"."&amp;$O7&amp;"."&amp;$P7&amp;".",IF($O7&lt;&gt;"",$M7&amp;"."&amp;$N7&amp;"."&amp;$O7&amp;".",IF($N7&lt;&gt;"",$M7&amp;"."&amp;$N7&amp;".",FALSE))))</f>
        <v/>
      </c>
      <c r="S7" s="9" t="s">
        <v>22</v>
      </c>
      <c r="Y7" s="8" t="s">
        <v>21</v>
      </c>
    </row>
    <row r="8" spans="1:25" ht="15.75" x14ac:dyDescent="0.25">
      <c r="A8" s="159" t="s">
        <v>2</v>
      </c>
      <c r="B8" s="160"/>
      <c r="C8" s="32" t="s">
        <v>3</v>
      </c>
      <c r="D8" s="25"/>
      <c r="E8" s="161" t="s">
        <v>81</v>
      </c>
      <c r="F8" s="162"/>
      <c r="G8" s="161" t="s">
        <v>4</v>
      </c>
      <c r="H8" s="162"/>
      <c r="I8" s="1"/>
      <c r="J8" s="2"/>
      <c r="M8" s="42" t="str">
        <f t="shared" si="0"/>
        <v/>
      </c>
      <c r="N8" s="6" t="str">
        <f>IF($L8="","",IF(L8=1,LOOKUP(2,1/($N$6:$N7&lt;&gt;""),$N$6:$N7)+1,IF($L8=2,LOOKUP(2,1/($N$6:$N7&lt;&gt;""),$N$6:$N7),IF($L8=3,LOOKUP(2,1/($N$6:$N7&lt;&gt;""),$N$6:$N7),FALSE))))</f>
        <v/>
      </c>
      <c r="O8" s="39" t="str">
        <f>IF($L8="","",IF($L8=1,"",IF(AND($L8=2,LOOKUP(2,1/($L$6:$L7&lt;&gt;""),$L$6:$L7)=1),1,IF(AND($L8=2,LOOKUP(2,1/($L$6:$L7&lt;&gt;""),$L$6:$L7)=2),LOOKUP(2,1/($O$6:$O7&lt;&gt;""),$O$6:$O7)+1,IF(AND($L8=2,LOOKUP(2,1/($L$6:$L7&lt;&gt;""),$L$6:$L7)=3),LOOKUP(2,1/($O$6:$O7&lt;&gt;""),$O$6:$O7)+1,IF($L8=3,LOOKUP(2,1/($O$6:$O7&lt;&gt;""),$O$6:$O7),FALSE))))))</f>
        <v/>
      </c>
      <c r="P8" s="39" t="str">
        <f>IF($L8="","",IF($L8=1,"",IF($L8=2,"",IF(AND($L8=3,LOOKUP(2,1/($L$6:$L7&lt;&gt;""),$L$6:$L7)=2),1,IF(AND($L8=3,LOOKUP(2,1/($L$6:$L7&lt;&gt;""),$L$6:$L7)=3),LOOKUP(2,1/($P$6:$P7&lt;&gt;""),$P$6:$P7)+1)))))</f>
        <v/>
      </c>
      <c r="Q8" s="6" t="str">
        <f t="shared" si="1"/>
        <v/>
      </c>
      <c r="S8" s="9" t="s">
        <v>17</v>
      </c>
      <c r="Y8" s="16" t="s">
        <v>23</v>
      </c>
    </row>
    <row r="9" spans="1:25" x14ac:dyDescent="0.25">
      <c r="A9" s="37">
        <v>14</v>
      </c>
      <c r="B9" s="36" t="s">
        <v>80</v>
      </c>
      <c r="C9" s="31">
        <v>1</v>
      </c>
      <c r="D9" s="26"/>
      <c r="E9" s="154"/>
      <c r="F9" s="155"/>
      <c r="G9" s="154" t="s">
        <v>130</v>
      </c>
      <c r="H9" s="155"/>
      <c r="I9" s="3"/>
      <c r="J9" s="4"/>
      <c r="M9" s="42" t="str">
        <f t="shared" si="0"/>
        <v/>
      </c>
      <c r="N9" s="6" t="str">
        <f>IF($L9="","",IF(L9=1,LOOKUP(2,1/($N$6:$N8&lt;&gt;""),$N$6:$N8)+1,IF($L9=2,LOOKUP(2,1/($N$6:$N8&lt;&gt;""),$N$6:$N8),IF($L9=3,LOOKUP(2,1/($N$6:$N8&lt;&gt;""),$N$6:$N8),FALSE))))</f>
        <v/>
      </c>
      <c r="O9" s="39" t="str">
        <f>IF($L9="","",IF($L9=1,"",IF(AND($L9=2,LOOKUP(2,1/($L$6:$L8&lt;&gt;""),$L$6:$L8)=1),1,IF(AND($L9=2,LOOKUP(2,1/($L$6:$L8&lt;&gt;""),$L$6:$L8)=2),LOOKUP(2,1/($O$6:$O8&lt;&gt;""),$O$6:$O8)+1,IF(AND($L9=2,LOOKUP(2,1/($L$6:$L8&lt;&gt;""),$L$6:$L8)=3),LOOKUP(2,1/($O$6:$O8&lt;&gt;""),$O$6:$O8)+1,IF($L9=3,LOOKUP(2,1/($O$6:$O8&lt;&gt;""),$O$6:$O8),FALSE))))))</f>
        <v/>
      </c>
      <c r="P9" s="39" t="str">
        <f>IF($L9="","",IF($L9=1,"",IF($L9=2,"",IF(AND($L9=3,LOOKUP(2,1/($L$6:$L8&lt;&gt;""),$L$6:$L8)=2),1,IF(AND($L9=3,LOOKUP(2,1/($L$6:$L8&lt;&gt;""),$L$6:$L8)=3),LOOKUP(2,1/($P$6:$P8&lt;&gt;""),$P$6:$P8)+1)))))</f>
        <v/>
      </c>
      <c r="Q9" s="6" t="str">
        <f t="shared" si="1"/>
        <v/>
      </c>
      <c r="S9" s="9" t="s">
        <v>18</v>
      </c>
      <c r="Y9" s="8" t="s">
        <v>24</v>
      </c>
    </row>
    <row r="10" spans="1:25" x14ac:dyDescent="0.25">
      <c r="A10" s="27"/>
      <c r="B10" s="28"/>
      <c r="C10" s="22"/>
      <c r="D10" s="18"/>
      <c r="E10" s="22"/>
      <c r="F10" s="20"/>
      <c r="G10" s="21"/>
      <c r="H10" s="22"/>
      <c r="I10" s="22"/>
      <c r="J10" s="22"/>
      <c r="M10" s="42" t="str">
        <f t="shared" si="0"/>
        <v/>
      </c>
      <c r="N10" s="6" t="str">
        <f>IF($L10="","",IF(L10=1,LOOKUP(2,1/($N$6:$N9&lt;&gt;""),$N$6:$N9)+1,IF($L10=2,LOOKUP(2,1/($N$6:$N9&lt;&gt;""),$N$6:$N9),IF($L10=3,LOOKUP(2,1/($N$6:$N9&lt;&gt;""),$N$6:$N9),FALSE))))</f>
        <v/>
      </c>
      <c r="O10" s="39" t="str">
        <f>IF($L10="","",IF($L10=1,"",IF(AND($L10=2,LOOKUP(2,1/($L$6:$L9&lt;&gt;""),$L$6:$L9)=1),1,IF(AND($L10=2,LOOKUP(2,1/($L$6:$L9&lt;&gt;""),$L$6:$L9)=2),LOOKUP(2,1/($O$6:$O9&lt;&gt;""),$O$6:$O9)+1,IF(AND($L10=2,LOOKUP(2,1/($L$6:$L9&lt;&gt;""),$L$6:$L9)=3),LOOKUP(2,1/($O$6:$O9&lt;&gt;""),$O$6:$O9)+1,IF($L10=3,LOOKUP(2,1/($O$6:$O9&lt;&gt;""),$O$6:$O9),FALSE))))))</f>
        <v/>
      </c>
      <c r="P10" s="39" t="str">
        <f>IF($L10="","",IF($L10=1,"",IF($L10=2,"",IF(AND($L10=3,LOOKUP(2,1/($L$6:$L9&lt;&gt;""),$L$6:$L9)=2),1,IF(AND($L10=3,LOOKUP(2,1/($L$6:$L9&lt;&gt;""),$L$6:$L9)=3),LOOKUP(2,1/($P$6:$P9&lt;&gt;""),$P$6:$P9)+1)))))</f>
        <v/>
      </c>
      <c r="Q10" s="6" t="str">
        <f t="shared" si="1"/>
        <v/>
      </c>
      <c r="S10" s="9" t="s">
        <v>19</v>
      </c>
      <c r="Y10" s="17" t="s">
        <v>29</v>
      </c>
    </row>
    <row r="11" spans="1:25" x14ac:dyDescent="0.25">
      <c r="A11" s="14" t="s">
        <v>5</v>
      </c>
      <c r="B11" s="14" t="s">
        <v>6</v>
      </c>
      <c r="C11" s="14" t="s">
        <v>7</v>
      </c>
      <c r="D11" s="10"/>
      <c r="E11" s="14" t="s">
        <v>44</v>
      </c>
      <c r="F11" s="14" t="s">
        <v>45</v>
      </c>
      <c r="G11" s="14" t="s">
        <v>8</v>
      </c>
      <c r="H11" s="14" t="s">
        <v>9</v>
      </c>
      <c r="I11" s="10"/>
      <c r="J11" s="15" t="s">
        <v>10</v>
      </c>
      <c r="M11" s="42" t="str">
        <f t="shared" si="0"/>
        <v/>
      </c>
      <c r="N11" s="6" t="str">
        <f>IF($L11="","",IF(L11=1,LOOKUP(2,1/($N$6:$N10&lt;&gt;""),$N$6:$N10)+1,IF($L11=2,LOOKUP(2,1/($N$6:$N10&lt;&gt;""),$N$6:$N10),IF($L11=3,LOOKUP(2,1/($N$6:$N10&lt;&gt;""),$N$6:$N10),FALSE))))</f>
        <v/>
      </c>
      <c r="O11" s="39" t="str">
        <f>IF($L11="","",IF($L11=1,"",IF(AND($L11=2,LOOKUP(2,1/($L$6:$L10&lt;&gt;""),$L$6:$L10)=1),1,IF(AND($L11=2,LOOKUP(2,1/($L$6:$L10&lt;&gt;""),$L$6:$L10)=2),LOOKUP(2,1/($O$6:$O10&lt;&gt;""),$O$6:$O10)+1,IF(AND($L11=2,LOOKUP(2,1/($L$6:$L10&lt;&gt;""),$L$6:$L10)=3),LOOKUP(2,1/($O$6:$O10&lt;&gt;""),$O$6:$O10)+1,IF($L11=3,LOOKUP(2,1/($O$6:$O10&lt;&gt;""),$O$6:$O10),FALSE))))))</f>
        <v/>
      </c>
      <c r="P11" s="39" t="str">
        <f>IF($L11="","",IF($L11=1,"",IF($L11=2,"",IF(AND($L11=3,LOOKUP(2,1/($L$6:$L10&lt;&gt;""),$L$6:$L10)=2),1,IF(AND($L11=3,LOOKUP(2,1/($L$6:$L10&lt;&gt;""),$L$6:$L10)=3),LOOKUP(2,1/($P$6:$P10&lt;&gt;""),$P$6:$P10)+1)))))</f>
        <v/>
      </c>
      <c r="Q11" s="6" t="str">
        <f t="shared" si="1"/>
        <v/>
      </c>
      <c r="S11" s="9" t="s">
        <v>20</v>
      </c>
      <c r="Y11" s="8" t="s">
        <v>25</v>
      </c>
    </row>
    <row r="12" spans="1:25" x14ac:dyDescent="0.25">
      <c r="A12" s="187" t="s">
        <v>27</v>
      </c>
      <c r="B12" s="188"/>
      <c r="C12" s="188"/>
      <c r="D12" s="188"/>
      <c r="E12" s="188"/>
      <c r="F12" s="188"/>
      <c r="G12" s="188"/>
      <c r="H12" s="188"/>
      <c r="I12" s="188"/>
      <c r="J12" s="189"/>
      <c r="M12" s="42" t="str">
        <f t="shared" si="0"/>
        <v/>
      </c>
      <c r="N12" s="6" t="str">
        <f>IF($L12="","",IF(L12=1,LOOKUP(2,1/($N$6:$N11&lt;&gt;""),$N$6:$N11)+1,IF($L12=2,LOOKUP(2,1/($N$6:$N11&lt;&gt;""),$N$6:$N11),IF($L12=3,LOOKUP(2,1/($N$6:$N11&lt;&gt;""),$N$6:$N11),FALSE))))</f>
        <v/>
      </c>
      <c r="O12" s="39" t="str">
        <f>IF($L12="","",IF($L12=1,"",IF(AND($L12=2,LOOKUP(2,1/($L$6:$L11&lt;&gt;""),$L$6:$L11)=1),1,IF(AND($L12=2,LOOKUP(2,1/($L$6:$L11&lt;&gt;""),$L$6:$L11)=2),LOOKUP(2,1/($O$6:$O11&lt;&gt;""),$O$6:$O11)+1,IF(AND($L12=2,LOOKUP(2,1/($L$6:$L11&lt;&gt;""),$L$6:$L11)=3),LOOKUP(2,1/($O$6:$O11&lt;&gt;""),$O$6:$O11)+1,IF($L12=3,LOOKUP(2,1/($O$6:$O11&lt;&gt;""),$O$6:$O11),FALSE))))))</f>
        <v/>
      </c>
      <c r="P12" s="39" t="str">
        <f>IF($L12="","",IF($L12=1,"",IF($L12=2,"",IF(AND($L12=3,LOOKUP(2,1/($L$6:$L11&lt;&gt;""),$L$6:$L11)=2),1,IF(AND($L12=3,LOOKUP(2,1/($L$6:$L11&lt;&gt;""),$L$6:$L11)=3),LOOKUP(2,1/($P$6:$P11&lt;&gt;""),$P$6:$P11)+1)))))</f>
        <v/>
      </c>
      <c r="Q12" s="6" t="str">
        <f t="shared" si="1"/>
        <v/>
      </c>
      <c r="S12" s="9"/>
      <c r="Y12" s="17" t="s">
        <v>30</v>
      </c>
    </row>
    <row r="13" spans="1:25" x14ac:dyDescent="0.25">
      <c r="A13" s="178" t="s">
        <v>28</v>
      </c>
      <c r="B13" s="179"/>
      <c r="C13" s="179"/>
      <c r="D13" s="179"/>
      <c r="E13" s="179"/>
      <c r="F13" s="179"/>
      <c r="G13" s="179"/>
      <c r="H13" s="179"/>
      <c r="I13" s="179"/>
      <c r="J13" s="180"/>
      <c r="M13" s="42" t="str">
        <f t="shared" si="0"/>
        <v/>
      </c>
      <c r="N13" s="6" t="str">
        <f>IF($L13="","",IF(L13=1,LOOKUP(2,1/($N$6:$N12&lt;&gt;""),$N$6:$N12)+1,IF($L13=2,LOOKUP(2,1/($N$6:$N12&lt;&gt;""),$N$6:$N12),IF($L13=3,LOOKUP(2,1/($N$6:$N12&lt;&gt;""),$N$6:$N12),FALSE))))</f>
        <v/>
      </c>
      <c r="O13" s="39" t="str">
        <f>IF($L13="","",IF($L13=1,"",IF(AND($L13=2,LOOKUP(2,1/($L$6:$L12&lt;&gt;""),$L$6:$L12)=1),1,IF(AND($L13=2,LOOKUP(2,1/($L$6:$L12&lt;&gt;""),$L$6:$L12)=2),LOOKUP(2,1/($O$6:$O12&lt;&gt;""),$O$6:$O12)+1,IF(AND($L13=2,LOOKUP(2,1/($L$6:$L12&lt;&gt;""),$L$6:$L12)=3),LOOKUP(2,1/($O$6:$O12&lt;&gt;""),$O$6:$O12)+1,IF($L13=3,LOOKUP(2,1/($O$6:$O12&lt;&gt;""),$O$6:$O12),FALSE))))))</f>
        <v/>
      </c>
      <c r="P13" s="39" t="str">
        <f>IF($L13="","",IF($L13=1,"",IF($L13=2,"",IF(AND($L13=3,LOOKUP(2,1/($L$6:$L12&lt;&gt;""),$L$6:$L12)=2),1,IF(AND($L13=3,LOOKUP(2,1/($L$6:$L12&lt;&gt;""),$L$6:$L12)=3),LOOKUP(2,1/($P$6:$P12&lt;&gt;""),$P$6:$P12)+1)))))</f>
        <v/>
      </c>
      <c r="Q13" s="6" t="str">
        <f t="shared" si="1"/>
        <v/>
      </c>
      <c r="S13" s="9" t="s">
        <v>15</v>
      </c>
      <c r="Y13" s="13"/>
    </row>
    <row r="14" spans="1:25" ht="28.9" customHeight="1" x14ac:dyDescent="0.25">
      <c r="A14" s="178" t="s">
        <v>26</v>
      </c>
      <c r="B14" s="179"/>
      <c r="C14" s="179"/>
      <c r="D14" s="179"/>
      <c r="E14" s="179"/>
      <c r="F14" s="179"/>
      <c r="G14" s="179"/>
      <c r="H14" s="179"/>
      <c r="I14" s="179"/>
      <c r="J14" s="180"/>
      <c r="M14" s="42" t="str">
        <f t="shared" si="0"/>
        <v/>
      </c>
      <c r="N14" s="6" t="str">
        <f>IF($L14="","",IF(L14=1,LOOKUP(2,1/($N$6:$N13&lt;&gt;""),$N$6:$N13)+1,IF($L14=2,LOOKUP(2,1/($N$6:$N13&lt;&gt;""),$N$6:$N13),IF($L14=3,LOOKUP(2,1/($N$6:$N13&lt;&gt;""),$N$6:$N13),FALSE))))</f>
        <v/>
      </c>
      <c r="O14" s="39" t="str">
        <f>IF($L14="","",IF($L14=1,"",IF(AND($L14=2,LOOKUP(2,1/($L$6:$L13&lt;&gt;""),$L$6:$L13)=1),1,IF(AND($L14=2,LOOKUP(2,1/($L$6:$L13&lt;&gt;""),$L$6:$L13)=2),LOOKUP(2,1/($O$6:$O13&lt;&gt;""),$O$6:$O13)+1,IF(AND($L14=2,LOOKUP(2,1/($L$6:$L13&lt;&gt;""),$L$6:$L13)=3),LOOKUP(2,1/($O$6:$O13&lt;&gt;""),$O$6:$O13)+1,IF($L14=3,LOOKUP(2,1/($O$6:$O13&lt;&gt;""),$O$6:$O13),FALSE))))))</f>
        <v/>
      </c>
      <c r="P14" s="39" t="str">
        <f>IF($L14="","",IF($L14=1,"",IF($L14=2,"",IF(AND($L14=3,LOOKUP(2,1/($L$6:$L13&lt;&gt;""),$L$6:$L13)=2),1,IF(AND($L14=3,LOOKUP(2,1/($L$6:$L13&lt;&gt;""),$L$6:$L13)=3),LOOKUP(2,1/($P$6:$P13&lt;&gt;""),$P$6:$P13)+1)))))</f>
        <v/>
      </c>
      <c r="Q14" s="6" t="str">
        <f t="shared" si="1"/>
        <v/>
      </c>
      <c r="S14" s="9" t="s">
        <v>15</v>
      </c>
      <c r="Y14" s="13"/>
    </row>
    <row r="15" spans="1:25" x14ac:dyDescent="0.25">
      <c r="A15" s="65" t="str">
        <f t="shared" ref="A15" si="2">IF($Q15="","",$Q15)</f>
        <v/>
      </c>
      <c r="B15" s="66"/>
      <c r="C15" s="67"/>
      <c r="D15" s="11"/>
      <c r="E15" s="68"/>
      <c r="F15" s="68"/>
      <c r="G15" s="69"/>
      <c r="H15" s="68"/>
      <c r="I15" s="11"/>
      <c r="J15" s="70"/>
      <c r="M15" s="42" t="str">
        <f t="shared" si="0"/>
        <v/>
      </c>
      <c r="N15" s="6" t="str">
        <f>IF($L15="","",IF(L15=1,LOOKUP(2,1/($N$6:$N14&lt;&gt;""),$N$6:$N14)+1,IF($L15=2,LOOKUP(2,1/($N$6:$N14&lt;&gt;""),$N$6:$N14),IF($L15=3,LOOKUP(2,1/($N$6:$N14&lt;&gt;""),$N$6:$N14),FALSE))))</f>
        <v/>
      </c>
      <c r="O15" s="39" t="str">
        <f>IF($L15="","",IF($L15=1,"",IF(AND($L15=2,LOOKUP(2,1/($L$6:$L14&lt;&gt;""),$L$6:$L14)=1),1,IF(AND($L15=2,LOOKUP(2,1/($L$6:$L14&lt;&gt;""),$L$6:$L14)=2),LOOKUP(2,1/($O$6:$O14&lt;&gt;""),$O$6:$O14)+1,IF(AND($L15=2,LOOKUP(2,1/($L$6:$L14&lt;&gt;""),$L$6:$L14)=3),LOOKUP(2,1/($O$6:$O14&lt;&gt;""),$O$6:$O14)+1,IF($L15=3,LOOKUP(2,1/($O$6:$O14&lt;&gt;""),$O$6:$O14),FALSE))))))</f>
        <v/>
      </c>
      <c r="P15" s="39" t="str">
        <f>IF($L15="","",IF($L15=1,"",IF($L15=2,"",IF(AND($L15=3,LOOKUP(2,1/($L$6:$L14&lt;&gt;""),$L$6:$L14)=2),1,IF(AND($L15=3,LOOKUP(2,1/($L$6:$L14&lt;&gt;""),$L$6:$L14)=3),LOOKUP(2,1/($P$6:$P14&lt;&gt;""),$P$6:$P14)+1)))))</f>
        <v/>
      </c>
      <c r="Q15" s="6" t="str">
        <f t="shared" si="1"/>
        <v/>
      </c>
      <c r="S15" s="9"/>
      <c r="Y15" s="13"/>
    </row>
    <row r="16" spans="1:25" x14ac:dyDescent="0.25">
      <c r="A16" s="71" t="s">
        <v>82</v>
      </c>
      <c r="B16" s="72" t="s">
        <v>83</v>
      </c>
      <c r="C16" s="71"/>
      <c r="D16" s="73"/>
      <c r="E16" s="74"/>
      <c r="F16" s="74"/>
      <c r="G16" s="71"/>
      <c r="H16" s="71"/>
      <c r="I16" s="73"/>
      <c r="J16" s="82">
        <f>SUM(H17:H29)</f>
        <v>0</v>
      </c>
    </row>
    <row r="17" spans="1:10" x14ac:dyDescent="0.25">
      <c r="A17" s="12"/>
      <c r="B17" s="75"/>
      <c r="C17" s="43"/>
      <c r="D17" s="76"/>
      <c r="E17" s="77"/>
      <c r="F17" s="77"/>
      <c r="G17" s="83"/>
      <c r="H17" s="83"/>
      <c r="I17" s="84"/>
      <c r="J17" s="85"/>
    </row>
    <row r="18" spans="1:10" x14ac:dyDescent="0.25">
      <c r="A18" s="12"/>
      <c r="B18" s="75" t="s">
        <v>84</v>
      </c>
      <c r="C18" s="43" t="s">
        <v>13</v>
      </c>
      <c r="D18" s="76"/>
      <c r="E18" s="77">
        <v>1</v>
      </c>
      <c r="F18" s="77"/>
      <c r="G18" s="83"/>
      <c r="H18" s="83">
        <f t="shared" ref="H18:H28" si="3">F18*G18</f>
        <v>0</v>
      </c>
      <c r="I18" s="84"/>
      <c r="J18" s="85"/>
    </row>
    <row r="19" spans="1:10" x14ac:dyDescent="0.25">
      <c r="A19" s="12"/>
      <c r="B19" s="75" t="s">
        <v>85</v>
      </c>
      <c r="C19" s="43" t="s">
        <v>13</v>
      </c>
      <c r="D19" s="76"/>
      <c r="E19" s="77">
        <v>1</v>
      </c>
      <c r="F19" s="77"/>
      <c r="G19" s="83"/>
      <c r="H19" s="83">
        <f t="shared" si="3"/>
        <v>0</v>
      </c>
      <c r="I19" s="84"/>
      <c r="J19" s="85"/>
    </row>
    <row r="20" spans="1:10" x14ac:dyDescent="0.25">
      <c r="A20" s="12"/>
      <c r="B20" s="75" t="s">
        <v>86</v>
      </c>
      <c r="C20" s="43" t="s">
        <v>13</v>
      </c>
      <c r="D20" s="76"/>
      <c r="E20" s="77">
        <v>1</v>
      </c>
      <c r="F20" s="77"/>
      <c r="G20" s="83"/>
      <c r="H20" s="83">
        <f t="shared" si="3"/>
        <v>0</v>
      </c>
      <c r="I20" s="84"/>
      <c r="J20" s="85"/>
    </row>
    <row r="21" spans="1:10" x14ac:dyDescent="0.25">
      <c r="A21" s="12"/>
      <c r="B21" s="75" t="s">
        <v>87</v>
      </c>
      <c r="C21" s="43" t="s">
        <v>13</v>
      </c>
      <c r="D21" s="76"/>
      <c r="E21" s="77">
        <v>1</v>
      </c>
      <c r="F21" s="77"/>
      <c r="G21" s="83"/>
      <c r="H21" s="83">
        <f t="shared" si="3"/>
        <v>0</v>
      </c>
      <c r="I21" s="84"/>
      <c r="J21" s="85"/>
    </row>
    <row r="22" spans="1:10" x14ac:dyDescent="0.25">
      <c r="A22" s="12"/>
      <c r="B22" s="75" t="s">
        <v>88</v>
      </c>
      <c r="C22" s="43" t="s">
        <v>13</v>
      </c>
      <c r="D22" s="76"/>
      <c r="E22" s="77">
        <v>1</v>
      </c>
      <c r="F22" s="77"/>
      <c r="G22" s="83"/>
      <c r="H22" s="83">
        <f t="shared" si="3"/>
        <v>0</v>
      </c>
      <c r="I22" s="84"/>
      <c r="J22" s="85"/>
    </row>
    <row r="23" spans="1:10" x14ac:dyDescent="0.25">
      <c r="A23" s="12"/>
      <c r="B23" s="75" t="s">
        <v>89</v>
      </c>
      <c r="C23" s="43" t="s">
        <v>13</v>
      </c>
      <c r="D23" s="76"/>
      <c r="E23" s="77">
        <v>1</v>
      </c>
      <c r="F23" s="77"/>
      <c r="G23" s="83"/>
      <c r="H23" s="83">
        <f t="shared" si="3"/>
        <v>0</v>
      </c>
      <c r="I23" s="84"/>
      <c r="J23" s="85"/>
    </row>
    <row r="24" spans="1:10" x14ac:dyDescent="0.25">
      <c r="A24" s="12"/>
      <c r="B24" s="75" t="s">
        <v>90</v>
      </c>
      <c r="C24" s="43" t="s">
        <v>13</v>
      </c>
      <c r="D24" s="76"/>
      <c r="E24" s="77">
        <v>1</v>
      </c>
      <c r="F24" s="77"/>
      <c r="G24" s="83"/>
      <c r="H24" s="83">
        <f t="shared" si="3"/>
        <v>0</v>
      </c>
      <c r="I24" s="84"/>
      <c r="J24" s="85"/>
    </row>
    <row r="25" spans="1:10" x14ac:dyDescent="0.25">
      <c r="A25" s="12"/>
      <c r="B25" s="75" t="s">
        <v>91</v>
      </c>
      <c r="C25" s="43" t="s">
        <v>13</v>
      </c>
      <c r="D25" s="76"/>
      <c r="E25" s="77">
        <v>1</v>
      </c>
      <c r="F25" s="77"/>
      <c r="G25" s="83"/>
      <c r="H25" s="83">
        <f t="shared" si="3"/>
        <v>0</v>
      </c>
      <c r="I25" s="84"/>
      <c r="J25" s="85"/>
    </row>
    <row r="26" spans="1:10" x14ac:dyDescent="0.25">
      <c r="A26" s="12"/>
      <c r="B26" s="75" t="s">
        <v>92</v>
      </c>
      <c r="C26" s="43" t="s">
        <v>13</v>
      </c>
      <c r="D26" s="76"/>
      <c r="E26" s="77">
        <v>1</v>
      </c>
      <c r="F26" s="77"/>
      <c r="G26" s="83"/>
      <c r="H26" s="83">
        <f t="shared" si="3"/>
        <v>0</v>
      </c>
      <c r="I26" s="84"/>
      <c r="J26" s="85"/>
    </row>
    <row r="27" spans="1:10" x14ac:dyDescent="0.25">
      <c r="A27" s="12"/>
      <c r="B27" s="75" t="s">
        <v>93</v>
      </c>
      <c r="C27" s="43" t="s">
        <v>13</v>
      </c>
      <c r="D27" s="76"/>
      <c r="E27" s="77">
        <v>1</v>
      </c>
      <c r="F27" s="77"/>
      <c r="G27" s="83"/>
      <c r="H27" s="83">
        <f t="shared" si="3"/>
        <v>0</v>
      </c>
      <c r="I27" s="84"/>
      <c r="J27" s="85"/>
    </row>
    <row r="28" spans="1:10" x14ac:dyDescent="0.25">
      <c r="A28" s="12"/>
      <c r="B28" s="75" t="s">
        <v>94</v>
      </c>
      <c r="C28" s="43" t="s">
        <v>13</v>
      </c>
      <c r="D28" s="76"/>
      <c r="E28" s="77">
        <v>1</v>
      </c>
      <c r="F28" s="77"/>
      <c r="G28" s="83"/>
      <c r="H28" s="83">
        <f t="shared" si="3"/>
        <v>0</v>
      </c>
      <c r="I28" s="84"/>
      <c r="J28" s="85"/>
    </row>
    <row r="29" spans="1:10" x14ac:dyDescent="0.25">
      <c r="A29" s="12"/>
      <c r="B29" s="75"/>
      <c r="C29" s="43"/>
      <c r="D29" s="76"/>
      <c r="E29" s="77"/>
      <c r="F29" s="77"/>
      <c r="G29" s="83"/>
      <c r="H29" s="83"/>
      <c r="I29" s="84"/>
      <c r="J29" s="85"/>
    </row>
    <row r="30" spans="1:10" x14ac:dyDescent="0.25">
      <c r="A30" s="71" t="s">
        <v>95</v>
      </c>
      <c r="B30" s="72" t="s">
        <v>96</v>
      </c>
      <c r="C30" s="71"/>
      <c r="D30" s="73"/>
      <c r="E30" s="74"/>
      <c r="F30" s="74"/>
      <c r="G30" s="86"/>
      <c r="H30" s="86"/>
      <c r="I30" s="87"/>
      <c r="J30" s="82">
        <f>SUM(H31:H33)</f>
        <v>0</v>
      </c>
    </row>
    <row r="31" spans="1:10" x14ac:dyDescent="0.25">
      <c r="A31" s="12"/>
      <c r="B31" s="75"/>
      <c r="C31" s="43"/>
      <c r="D31" s="76"/>
      <c r="E31" s="77"/>
      <c r="F31" s="77"/>
      <c r="G31" s="83"/>
      <c r="H31" s="83"/>
      <c r="I31" s="84"/>
      <c r="J31" s="85"/>
    </row>
    <row r="32" spans="1:10" ht="25.5" x14ac:dyDescent="0.25">
      <c r="A32" s="12"/>
      <c r="B32" s="75" t="s">
        <v>97</v>
      </c>
      <c r="C32" s="43" t="s">
        <v>14</v>
      </c>
      <c r="D32" s="76"/>
      <c r="E32" s="77">
        <v>1</v>
      </c>
      <c r="F32" s="77"/>
      <c r="G32" s="83"/>
      <c r="H32" s="83">
        <f t="shared" ref="H32" si="4">F32*G32</f>
        <v>0</v>
      </c>
      <c r="I32" s="84"/>
      <c r="J32" s="85"/>
    </row>
    <row r="33" spans="1:10" x14ac:dyDescent="0.25">
      <c r="A33" s="12"/>
      <c r="B33" s="75"/>
      <c r="C33" s="43"/>
      <c r="D33" s="76"/>
      <c r="E33" s="77"/>
      <c r="F33" s="77"/>
      <c r="G33" s="83"/>
      <c r="H33" s="83"/>
      <c r="I33" s="84"/>
      <c r="J33" s="85"/>
    </row>
    <row r="34" spans="1:10" x14ac:dyDescent="0.25">
      <c r="A34" s="71" t="s">
        <v>98</v>
      </c>
      <c r="B34" s="72" t="s">
        <v>99</v>
      </c>
      <c r="C34" s="71"/>
      <c r="D34" s="73"/>
      <c r="E34" s="74"/>
      <c r="F34" s="74"/>
      <c r="G34" s="86"/>
      <c r="H34" s="86"/>
      <c r="I34" s="87"/>
      <c r="J34" s="82">
        <f>SUM(H35:H37)</f>
        <v>0</v>
      </c>
    </row>
    <row r="35" spans="1:10" x14ac:dyDescent="0.25">
      <c r="A35" s="12"/>
      <c r="B35" s="75"/>
      <c r="C35" s="43"/>
      <c r="D35" s="76"/>
      <c r="E35" s="77"/>
      <c r="F35" s="77"/>
      <c r="G35" s="83"/>
      <c r="H35" s="83"/>
      <c r="I35" s="84"/>
      <c r="J35" s="85"/>
    </row>
    <row r="36" spans="1:10" x14ac:dyDescent="0.25">
      <c r="A36" s="12"/>
      <c r="B36" s="75" t="s">
        <v>100</v>
      </c>
      <c r="C36" s="43" t="s">
        <v>13</v>
      </c>
      <c r="D36" s="76"/>
      <c r="E36" s="77">
        <v>1</v>
      </c>
      <c r="F36" s="77"/>
      <c r="G36" s="83"/>
      <c r="H36" s="83">
        <f t="shared" ref="H36" si="5">F36*G36</f>
        <v>0</v>
      </c>
      <c r="I36" s="84"/>
      <c r="J36" s="85"/>
    </row>
    <row r="37" spans="1:10" x14ac:dyDescent="0.25">
      <c r="A37" s="12"/>
      <c r="B37" s="75"/>
      <c r="C37" s="43"/>
      <c r="D37" s="76"/>
      <c r="E37" s="77"/>
      <c r="F37" s="77"/>
      <c r="G37" s="83"/>
      <c r="H37" s="83"/>
      <c r="I37" s="84"/>
      <c r="J37" s="85"/>
    </row>
    <row r="38" spans="1:10" x14ac:dyDescent="0.25">
      <c r="A38" s="71" t="s">
        <v>101</v>
      </c>
      <c r="B38" s="72" t="s">
        <v>102</v>
      </c>
      <c r="C38" s="71"/>
      <c r="D38" s="73"/>
      <c r="E38" s="74"/>
      <c r="F38" s="74"/>
      <c r="G38" s="86"/>
      <c r="H38" s="86"/>
      <c r="I38" s="87"/>
      <c r="J38" s="82">
        <f>SUM(H39:H41)</f>
        <v>0</v>
      </c>
    </row>
    <row r="39" spans="1:10" x14ac:dyDescent="0.25">
      <c r="A39" s="12"/>
      <c r="B39" s="75"/>
      <c r="C39" s="43"/>
      <c r="D39" s="76"/>
      <c r="E39" s="77"/>
      <c r="F39" s="77"/>
      <c r="G39" s="83"/>
      <c r="H39" s="83"/>
      <c r="I39" s="84"/>
      <c r="J39" s="85"/>
    </row>
    <row r="40" spans="1:10" x14ac:dyDescent="0.25">
      <c r="A40" s="12"/>
      <c r="B40" s="75" t="s">
        <v>103</v>
      </c>
      <c r="C40" s="43" t="s">
        <v>13</v>
      </c>
      <c r="D40" s="76"/>
      <c r="E40" s="77">
        <v>1</v>
      </c>
      <c r="F40" s="77"/>
      <c r="G40" s="83"/>
      <c r="H40" s="83">
        <f t="shared" ref="H40" si="6">F40*G40</f>
        <v>0</v>
      </c>
      <c r="I40" s="84"/>
      <c r="J40" s="85"/>
    </row>
    <row r="41" spans="1:10" x14ac:dyDescent="0.25">
      <c r="A41" s="12"/>
      <c r="B41" s="75"/>
      <c r="C41" s="43"/>
      <c r="D41" s="76"/>
      <c r="E41" s="77"/>
      <c r="F41" s="77"/>
      <c r="G41" s="83"/>
      <c r="H41" s="83"/>
      <c r="I41" s="84"/>
      <c r="J41" s="85"/>
    </row>
    <row r="42" spans="1:10" x14ac:dyDescent="0.25">
      <c r="A42" s="71" t="s">
        <v>104</v>
      </c>
      <c r="B42" s="72" t="s">
        <v>105</v>
      </c>
      <c r="C42" s="71"/>
      <c r="D42" s="73"/>
      <c r="E42" s="74"/>
      <c r="F42" s="74"/>
      <c r="G42" s="86"/>
      <c r="H42" s="86"/>
      <c r="I42" s="87"/>
      <c r="J42" s="82">
        <f>SUM(H43:H45)</f>
        <v>0</v>
      </c>
    </row>
    <row r="43" spans="1:10" x14ac:dyDescent="0.25">
      <c r="A43" s="12"/>
      <c r="B43" s="75"/>
      <c r="C43" s="43"/>
      <c r="D43" s="76"/>
      <c r="E43" s="77"/>
      <c r="F43" s="77"/>
      <c r="G43" s="83"/>
      <c r="H43" s="83"/>
      <c r="I43" s="84"/>
      <c r="J43" s="85"/>
    </row>
    <row r="44" spans="1:10" x14ac:dyDescent="0.25">
      <c r="A44" s="12"/>
      <c r="B44" s="75" t="s">
        <v>106</v>
      </c>
      <c r="C44" s="43" t="s">
        <v>13</v>
      </c>
      <c r="D44" s="76"/>
      <c r="E44" s="77">
        <v>1</v>
      </c>
      <c r="F44" s="77"/>
      <c r="G44" s="83"/>
      <c r="H44" s="83">
        <f t="shared" ref="H44" si="7">F44*G44</f>
        <v>0</v>
      </c>
      <c r="I44" s="84"/>
      <c r="J44" s="85"/>
    </row>
    <row r="45" spans="1:10" x14ac:dyDescent="0.25">
      <c r="A45" s="12"/>
      <c r="B45" s="75"/>
      <c r="C45" s="43"/>
      <c r="D45" s="76"/>
      <c r="E45" s="77"/>
      <c r="F45" s="77"/>
      <c r="G45" s="83"/>
      <c r="H45" s="83"/>
      <c r="I45" s="84"/>
      <c r="J45" s="85"/>
    </row>
    <row r="46" spans="1:10" x14ac:dyDescent="0.25">
      <c r="A46" s="71" t="s">
        <v>107</v>
      </c>
      <c r="B46" s="72" t="s">
        <v>108</v>
      </c>
      <c r="C46" s="71"/>
      <c r="D46" s="73"/>
      <c r="E46" s="74"/>
      <c r="F46" s="74"/>
      <c r="G46" s="86"/>
      <c r="H46" s="86"/>
      <c r="I46" s="87"/>
      <c r="J46" s="82">
        <f>SUM(H47:H49)</f>
        <v>0</v>
      </c>
    </row>
    <row r="47" spans="1:10" x14ac:dyDescent="0.25">
      <c r="A47" s="12"/>
      <c r="B47" s="75"/>
      <c r="C47" s="43"/>
      <c r="D47" s="76"/>
      <c r="E47" s="77"/>
      <c r="F47" s="77"/>
      <c r="G47" s="83"/>
      <c r="H47" s="83"/>
      <c r="I47" s="84"/>
      <c r="J47" s="85"/>
    </row>
    <row r="48" spans="1:10" x14ac:dyDescent="0.25">
      <c r="A48" s="12"/>
      <c r="B48" s="75" t="s">
        <v>106</v>
      </c>
      <c r="C48" s="43" t="s">
        <v>13</v>
      </c>
      <c r="D48" s="76"/>
      <c r="E48" s="77">
        <v>1</v>
      </c>
      <c r="F48" s="77"/>
      <c r="G48" s="83"/>
      <c r="H48" s="83">
        <f t="shared" ref="H48" si="8">F48*G48</f>
        <v>0</v>
      </c>
      <c r="I48" s="84"/>
      <c r="J48" s="85"/>
    </row>
    <row r="49" spans="1:10" x14ac:dyDescent="0.25">
      <c r="A49" s="12"/>
      <c r="B49" s="75"/>
      <c r="C49" s="43"/>
      <c r="D49" s="76"/>
      <c r="E49" s="77"/>
      <c r="F49" s="77"/>
      <c r="G49" s="83"/>
      <c r="H49" s="83"/>
      <c r="I49" s="84"/>
      <c r="J49" s="85"/>
    </row>
    <row r="50" spans="1:10" x14ac:dyDescent="0.25">
      <c r="A50" s="71" t="s">
        <v>109</v>
      </c>
      <c r="B50" s="72" t="s">
        <v>110</v>
      </c>
      <c r="C50" s="71"/>
      <c r="D50" s="73"/>
      <c r="E50" s="74"/>
      <c r="F50" s="74"/>
      <c r="G50" s="86"/>
      <c r="H50" s="86"/>
      <c r="I50" s="87"/>
      <c r="J50" s="82">
        <f>SUM(H51:H53)</f>
        <v>0</v>
      </c>
    </row>
    <row r="51" spans="1:10" x14ac:dyDescent="0.25">
      <c r="A51" s="12"/>
      <c r="B51" s="75"/>
      <c r="C51" s="43"/>
      <c r="D51" s="76"/>
      <c r="E51" s="77"/>
      <c r="F51" s="77"/>
      <c r="G51" s="83"/>
      <c r="H51" s="83"/>
      <c r="I51" s="84"/>
      <c r="J51" s="85"/>
    </row>
    <row r="52" spans="1:10" x14ac:dyDescent="0.25">
      <c r="A52" s="12"/>
      <c r="B52" s="75" t="s">
        <v>106</v>
      </c>
      <c r="C52" s="43" t="s">
        <v>13</v>
      </c>
      <c r="D52" s="76"/>
      <c r="E52" s="77">
        <v>1</v>
      </c>
      <c r="F52" s="77"/>
      <c r="G52" s="83"/>
      <c r="H52" s="83">
        <f>F52*G52</f>
        <v>0</v>
      </c>
      <c r="I52" s="84"/>
      <c r="J52" s="85"/>
    </row>
    <row r="53" spans="1:10" x14ac:dyDescent="0.25">
      <c r="A53" s="12"/>
      <c r="B53" s="75"/>
      <c r="C53" s="43"/>
      <c r="D53" s="76"/>
      <c r="E53" s="77"/>
      <c r="F53" s="77"/>
      <c r="G53" s="83"/>
      <c r="H53" s="83"/>
      <c r="I53" s="84"/>
      <c r="J53" s="85"/>
    </row>
    <row r="54" spans="1:10" x14ac:dyDescent="0.25">
      <c r="A54" s="71" t="s">
        <v>111</v>
      </c>
      <c r="B54" s="72" t="s">
        <v>112</v>
      </c>
      <c r="C54" s="71"/>
      <c r="D54" s="73"/>
      <c r="E54" s="74"/>
      <c r="F54" s="74"/>
      <c r="G54" s="86"/>
      <c r="H54" s="86"/>
      <c r="I54" s="87"/>
      <c r="J54" s="82">
        <f>SUM(H55:H57)</f>
        <v>0</v>
      </c>
    </row>
    <row r="55" spans="1:10" x14ac:dyDescent="0.25">
      <c r="A55" s="12"/>
      <c r="B55" s="75"/>
      <c r="C55" s="43"/>
      <c r="D55" s="76"/>
      <c r="E55" s="77"/>
      <c r="F55" s="77"/>
      <c r="G55" s="83"/>
      <c r="H55" s="83"/>
      <c r="I55" s="84"/>
      <c r="J55" s="85"/>
    </row>
    <row r="56" spans="1:10" x14ac:dyDescent="0.25">
      <c r="A56" s="12"/>
      <c r="B56" s="75" t="s">
        <v>106</v>
      </c>
      <c r="C56" s="43" t="s">
        <v>13</v>
      </c>
      <c r="D56" s="76"/>
      <c r="E56" s="77">
        <v>1</v>
      </c>
      <c r="F56" s="77"/>
      <c r="G56" s="83"/>
      <c r="H56" s="83">
        <f t="shared" ref="H56" si="9">F56*G56</f>
        <v>0</v>
      </c>
      <c r="I56" s="84"/>
      <c r="J56" s="85"/>
    </row>
    <row r="57" spans="1:10" x14ac:dyDescent="0.25">
      <c r="A57" s="12"/>
      <c r="B57" s="75"/>
      <c r="C57" s="43"/>
      <c r="D57" s="76"/>
      <c r="E57" s="77"/>
      <c r="F57" s="77"/>
      <c r="G57" s="83"/>
      <c r="H57" s="83"/>
      <c r="I57" s="84"/>
      <c r="J57" s="85"/>
    </row>
    <row r="58" spans="1:10" x14ac:dyDescent="0.25">
      <c r="A58" s="71" t="s">
        <v>113</v>
      </c>
      <c r="B58" s="72" t="s">
        <v>114</v>
      </c>
      <c r="C58" s="71"/>
      <c r="D58" s="73"/>
      <c r="E58" s="74"/>
      <c r="F58" s="74"/>
      <c r="G58" s="86"/>
      <c r="H58" s="86"/>
      <c r="I58" s="87"/>
      <c r="J58" s="82">
        <f>SUM(H59:H61)</f>
        <v>0</v>
      </c>
    </row>
    <row r="59" spans="1:10" x14ac:dyDescent="0.25">
      <c r="A59" s="12"/>
      <c r="B59" s="75"/>
      <c r="C59" s="43"/>
      <c r="D59" s="76"/>
      <c r="E59" s="77"/>
      <c r="F59" s="77"/>
      <c r="G59" s="83"/>
      <c r="H59" s="83"/>
      <c r="I59" s="84"/>
      <c r="J59" s="85"/>
    </row>
    <row r="60" spans="1:10" x14ac:dyDescent="0.25">
      <c r="A60" s="12"/>
      <c r="B60" s="75" t="s">
        <v>106</v>
      </c>
      <c r="C60" s="43" t="s">
        <v>13</v>
      </c>
      <c r="D60" s="76"/>
      <c r="E60" s="77">
        <v>1</v>
      </c>
      <c r="F60" s="77"/>
      <c r="G60" s="83"/>
      <c r="H60" s="83">
        <f>F60*G60</f>
        <v>0</v>
      </c>
      <c r="I60" s="84"/>
      <c r="J60" s="85"/>
    </row>
    <row r="61" spans="1:10" x14ac:dyDescent="0.25">
      <c r="A61" s="12"/>
      <c r="B61" s="75"/>
      <c r="C61" s="43"/>
      <c r="D61" s="76"/>
      <c r="E61" s="77"/>
      <c r="F61" s="77"/>
      <c r="G61" s="83"/>
      <c r="H61" s="83"/>
      <c r="I61" s="84"/>
      <c r="J61" s="85"/>
    </row>
    <row r="62" spans="1:10" x14ac:dyDescent="0.25">
      <c r="A62" s="71" t="s">
        <v>115</v>
      </c>
      <c r="B62" s="72" t="s">
        <v>116</v>
      </c>
      <c r="C62" s="71"/>
      <c r="D62" s="73"/>
      <c r="E62" s="74"/>
      <c r="F62" s="74"/>
      <c r="G62" s="86"/>
      <c r="H62" s="86"/>
      <c r="I62" s="87"/>
      <c r="J62" s="82">
        <f>SUM(H63:H65)</f>
        <v>0</v>
      </c>
    </row>
    <row r="63" spans="1:10" x14ac:dyDescent="0.25">
      <c r="A63" s="12"/>
      <c r="B63" s="75"/>
      <c r="C63" s="43"/>
      <c r="D63" s="76"/>
      <c r="E63" s="77"/>
      <c r="F63" s="77"/>
      <c r="G63" s="83"/>
      <c r="H63" s="83"/>
      <c r="I63" s="84"/>
      <c r="J63" s="85"/>
    </row>
    <row r="64" spans="1:10" x14ac:dyDescent="0.25">
      <c r="A64" s="12"/>
      <c r="B64" s="75" t="s">
        <v>117</v>
      </c>
      <c r="C64" s="43" t="s">
        <v>37</v>
      </c>
      <c r="D64" s="76"/>
      <c r="E64" s="77"/>
      <c r="F64" s="77"/>
      <c r="G64" s="83"/>
      <c r="H64" s="83">
        <f t="shared" ref="H64" si="10">F64*G64</f>
        <v>0</v>
      </c>
      <c r="I64" s="84"/>
      <c r="J64" s="85"/>
    </row>
    <row r="65" spans="1:10" x14ac:dyDescent="0.25">
      <c r="A65" s="12"/>
      <c r="B65" s="75"/>
      <c r="C65" s="43"/>
      <c r="D65" s="76"/>
      <c r="E65" s="77"/>
      <c r="F65" s="77"/>
      <c r="G65" s="83"/>
      <c r="H65" s="83"/>
      <c r="I65" s="84"/>
      <c r="J65" s="85"/>
    </row>
    <row r="66" spans="1:10" x14ac:dyDescent="0.25">
      <c r="A66" s="71" t="s">
        <v>118</v>
      </c>
      <c r="B66" s="72" t="s">
        <v>119</v>
      </c>
      <c r="C66" s="71"/>
      <c r="D66" s="73"/>
      <c r="E66" s="74"/>
      <c r="F66" s="74"/>
      <c r="G66" s="86"/>
      <c r="H66" s="86"/>
      <c r="I66" s="87"/>
      <c r="J66" s="82">
        <f>SUM(H67:H68)</f>
        <v>0</v>
      </c>
    </row>
    <row r="67" spans="1:10" x14ac:dyDescent="0.25">
      <c r="A67" s="12"/>
      <c r="B67" s="75"/>
      <c r="C67" s="43"/>
      <c r="D67" s="76"/>
      <c r="E67" s="77"/>
      <c r="F67" s="77"/>
      <c r="G67" s="83"/>
      <c r="H67" s="83"/>
      <c r="I67" s="84"/>
      <c r="J67" s="85"/>
    </row>
    <row r="68" spans="1:10" ht="25.5" x14ac:dyDescent="0.25">
      <c r="A68" s="12"/>
      <c r="B68" s="75" t="s">
        <v>120</v>
      </c>
      <c r="C68" s="43" t="s">
        <v>13</v>
      </c>
      <c r="D68" s="76"/>
      <c r="E68" s="77">
        <v>1</v>
      </c>
      <c r="F68" s="77"/>
      <c r="G68" s="83"/>
      <c r="H68" s="83">
        <f t="shared" ref="H68" si="11">F68*G68</f>
        <v>0</v>
      </c>
      <c r="I68" s="84"/>
      <c r="J68" s="85"/>
    </row>
    <row r="69" spans="1:10" x14ac:dyDescent="0.25">
      <c r="A69" s="173" t="s">
        <v>121</v>
      </c>
      <c r="B69" s="173"/>
      <c r="C69" s="173"/>
      <c r="D69" s="78"/>
      <c r="E69" s="74"/>
      <c r="F69" s="74"/>
      <c r="G69" s="86"/>
      <c r="H69" s="86"/>
      <c r="I69" s="88"/>
      <c r="J69" s="89"/>
    </row>
    <row r="70" spans="1:10" x14ac:dyDescent="0.25">
      <c r="A70" s="79"/>
      <c r="B70" s="80"/>
      <c r="C70" s="79"/>
      <c r="E70" s="81"/>
      <c r="G70" s="88"/>
      <c r="H70" s="88"/>
      <c r="I70" s="88"/>
      <c r="J70" s="88"/>
    </row>
    <row r="71" spans="1:10" x14ac:dyDescent="0.25">
      <c r="A71" s="90" t="s">
        <v>4</v>
      </c>
      <c r="B71" s="190" t="str">
        <f>"Total HT BASE du lot "&amp;$B$9</f>
        <v>Total HT BASE du lot ASCENSEUR</v>
      </c>
      <c r="C71" s="190"/>
      <c r="E71" s="91"/>
      <c r="F71" s="91"/>
      <c r="G71" s="92"/>
      <c r="H71" s="93" t="str">
        <f>IF(SUM(H15:H68)=J71,"","ERREUR sur totaux")</f>
        <v/>
      </c>
      <c r="I71" s="94"/>
      <c r="J71" s="95">
        <f>SUM(J16:J68)</f>
        <v>0</v>
      </c>
    </row>
    <row r="72" spans="1:10" x14ac:dyDescent="0.25">
      <c r="A72" s="191" t="s">
        <v>11</v>
      </c>
      <c r="B72" s="191"/>
      <c r="C72" s="96">
        <v>0.2</v>
      </c>
      <c r="E72" s="128"/>
      <c r="F72" s="128"/>
      <c r="G72" s="128"/>
      <c r="H72" s="128"/>
      <c r="I72" s="97"/>
      <c r="J72" s="98">
        <f>J71*D72</f>
        <v>0</v>
      </c>
    </row>
    <row r="73" spans="1:10" x14ac:dyDescent="0.25">
      <c r="A73" s="90" t="s">
        <v>4</v>
      </c>
      <c r="B73" s="190" t="str">
        <f>"Total TTC BASE du lot "&amp;$B$9</f>
        <v>Total TTC BASE du lot ASCENSEUR</v>
      </c>
      <c r="C73" s="190"/>
      <c r="E73" s="129"/>
      <c r="F73" s="129"/>
      <c r="G73" s="129"/>
      <c r="H73" s="129"/>
      <c r="I73" s="94"/>
      <c r="J73" s="99">
        <f>SUM(J71:J72)</f>
        <v>0</v>
      </c>
    </row>
    <row r="74" spans="1:10" x14ac:dyDescent="0.25">
      <c r="A74" s="100"/>
      <c r="B74" s="101"/>
      <c r="C74" s="101"/>
      <c r="E74" s="102"/>
      <c r="F74" s="102"/>
      <c r="G74" s="103"/>
      <c r="H74" s="103"/>
      <c r="I74" s="103"/>
      <c r="J74" s="103"/>
    </row>
    <row r="75" spans="1:10" x14ac:dyDescent="0.25">
      <c r="A75" s="100"/>
      <c r="B75" s="101"/>
      <c r="C75" s="101"/>
      <c r="E75" s="102"/>
      <c r="F75" s="102"/>
      <c r="G75" s="103"/>
      <c r="H75" s="103"/>
      <c r="I75" s="103"/>
      <c r="J75" s="103"/>
    </row>
    <row r="76" spans="1:10" x14ac:dyDescent="0.25">
      <c r="A76" s="104"/>
      <c r="B76" s="101"/>
      <c r="C76" s="101"/>
      <c r="E76" s="102"/>
      <c r="F76" s="102"/>
      <c r="G76" s="103"/>
      <c r="H76" s="103"/>
      <c r="I76" s="103"/>
      <c r="J76" s="103"/>
    </row>
    <row r="77" spans="1:10" x14ac:dyDescent="0.25">
      <c r="A77" s="71"/>
      <c r="B77" s="72" t="s">
        <v>122</v>
      </c>
      <c r="C77" s="71"/>
      <c r="E77" s="74"/>
      <c r="F77" s="74"/>
      <c r="G77" s="86"/>
      <c r="H77" s="86"/>
      <c r="I77" s="87"/>
      <c r="J77" s="82">
        <f>SUM(H78:H79)</f>
        <v>0</v>
      </c>
    </row>
    <row r="78" spans="1:10" x14ac:dyDescent="0.25">
      <c r="A78" s="104"/>
      <c r="B78" s="75"/>
      <c r="C78" s="101"/>
      <c r="E78" s="102"/>
      <c r="F78" s="102"/>
      <c r="G78" s="103"/>
      <c r="H78" s="103"/>
      <c r="I78" s="103"/>
      <c r="J78" s="103"/>
    </row>
    <row r="79" spans="1:10" x14ac:dyDescent="0.25">
      <c r="A79" s="104"/>
      <c r="B79" s="75" t="s">
        <v>123</v>
      </c>
      <c r="C79" s="43" t="s">
        <v>37</v>
      </c>
      <c r="E79" s="102"/>
      <c r="F79" s="102"/>
      <c r="G79" s="101"/>
      <c r="H79" s="83">
        <f t="shared" ref="H79:H83" si="12">F79*G79</f>
        <v>0</v>
      </c>
      <c r="I79" s="101"/>
      <c r="J79" s="103"/>
    </row>
    <row r="80" spans="1:10" x14ac:dyDescent="0.25">
      <c r="A80" s="104"/>
      <c r="B80" s="75" t="s">
        <v>124</v>
      </c>
      <c r="C80" s="43" t="s">
        <v>14</v>
      </c>
      <c r="E80" s="77">
        <v>1</v>
      </c>
      <c r="F80" s="77"/>
      <c r="G80" s="101"/>
      <c r="H80" s="83">
        <f t="shared" si="12"/>
        <v>0</v>
      </c>
      <c r="I80" s="101"/>
      <c r="J80" s="103"/>
    </row>
    <row r="81" spans="1:10" x14ac:dyDescent="0.25">
      <c r="A81" s="104"/>
      <c r="B81" s="75" t="s">
        <v>125</v>
      </c>
      <c r="C81" s="43" t="s">
        <v>14</v>
      </c>
      <c r="E81" s="77">
        <v>1</v>
      </c>
      <c r="F81" s="77"/>
      <c r="G81" s="101"/>
      <c r="H81" s="83">
        <f t="shared" si="12"/>
        <v>0</v>
      </c>
      <c r="I81" s="101"/>
      <c r="J81" s="103"/>
    </row>
    <row r="82" spans="1:10" x14ac:dyDescent="0.25">
      <c r="A82" s="104"/>
      <c r="B82" s="75" t="s">
        <v>126</v>
      </c>
      <c r="C82" s="43" t="s">
        <v>14</v>
      </c>
      <c r="E82" s="77">
        <v>1</v>
      </c>
      <c r="F82" s="77"/>
      <c r="G82" s="101"/>
      <c r="H82" s="83">
        <f t="shared" si="12"/>
        <v>0</v>
      </c>
      <c r="I82" s="101"/>
      <c r="J82" s="103"/>
    </row>
    <row r="83" spans="1:10" x14ac:dyDescent="0.25">
      <c r="A83" s="104"/>
      <c r="B83" s="75" t="s">
        <v>127</v>
      </c>
      <c r="C83" s="43" t="s">
        <v>14</v>
      </c>
      <c r="E83" s="77">
        <v>1</v>
      </c>
      <c r="F83" s="77"/>
      <c r="G83" s="101"/>
      <c r="H83" s="83">
        <f t="shared" si="12"/>
        <v>0</v>
      </c>
      <c r="I83" s="101"/>
      <c r="J83" s="103"/>
    </row>
    <row r="84" spans="1:10" x14ac:dyDescent="0.25">
      <c r="A84" s="105"/>
      <c r="B84" s="106"/>
      <c r="C84" s="107"/>
      <c r="E84" s="108"/>
      <c r="F84" s="108"/>
      <c r="G84" s="107"/>
      <c r="H84" s="107"/>
      <c r="I84" s="107"/>
      <c r="J84" s="109"/>
    </row>
    <row r="85" spans="1:10" x14ac:dyDescent="0.25">
      <c r="A85" s="192" t="s">
        <v>121</v>
      </c>
      <c r="B85" s="192"/>
      <c r="C85" s="192"/>
      <c r="E85" s="110"/>
      <c r="F85" s="110"/>
      <c r="G85" s="111"/>
      <c r="H85" s="111"/>
      <c r="I85" s="112"/>
      <c r="J85" s="113"/>
    </row>
    <row r="86" spans="1:10" x14ac:dyDescent="0.25">
      <c r="A86" s="114"/>
      <c r="B86" s="115"/>
      <c r="C86" s="114"/>
      <c r="E86" s="116"/>
      <c r="F86" s="116"/>
      <c r="G86" s="117"/>
      <c r="H86" s="117"/>
      <c r="I86" s="118"/>
      <c r="J86" s="117"/>
    </row>
    <row r="87" spans="1:10" x14ac:dyDescent="0.25">
      <c r="A87" s="119"/>
      <c r="B87" s="172" t="str">
        <f>"Total HT BASE du lot "&amp;B77</f>
        <v>Total HT BASE du lot CONTRAT DE MAINTENANCE</v>
      </c>
      <c r="C87" s="172"/>
      <c r="E87" s="120"/>
      <c r="F87" s="120"/>
      <c r="G87" s="121"/>
      <c r="H87" s="122" t="str">
        <f>IF(SUM(H33:H84)=J87,"","ERREUR sur totaux")</f>
        <v/>
      </c>
      <c r="I87" s="123"/>
      <c r="J87" s="124">
        <f>SUM(J33:J84)</f>
        <v>0</v>
      </c>
    </row>
    <row r="88" spans="1:10" x14ac:dyDescent="0.25">
      <c r="A88" s="171" t="s">
        <v>11</v>
      </c>
      <c r="B88" s="171"/>
      <c r="C88" s="5">
        <v>0.2</v>
      </c>
      <c r="E88" s="130"/>
      <c r="F88" s="130"/>
      <c r="G88" s="132"/>
      <c r="H88" s="133"/>
      <c r="I88" s="125"/>
      <c r="J88" s="126">
        <f>J87*D88</f>
        <v>0</v>
      </c>
    </row>
    <row r="89" spans="1:10" x14ac:dyDescent="0.25">
      <c r="A89" s="119"/>
      <c r="B89" s="172" t="str">
        <f>"Total TTC BASE du lot "&amp;B77</f>
        <v>Total TTC BASE du lot CONTRAT DE MAINTENANCE</v>
      </c>
      <c r="C89" s="172"/>
      <c r="E89" s="131"/>
      <c r="F89" s="131"/>
      <c r="G89" s="134"/>
      <c r="H89" s="135"/>
      <c r="I89" s="123"/>
      <c r="J89" s="127">
        <f>SUM(J87:J88)</f>
        <v>0</v>
      </c>
    </row>
  </sheetData>
  <mergeCells count="29">
    <mergeCell ref="B71:C71"/>
    <mergeCell ref="A72:B72"/>
    <mergeCell ref="B73:C73"/>
    <mergeCell ref="A85:C85"/>
    <mergeCell ref="B87:C87"/>
    <mergeCell ref="A88:B88"/>
    <mergeCell ref="B89:C89"/>
    <mergeCell ref="A69:C69"/>
    <mergeCell ref="E1:G1"/>
    <mergeCell ref="E2:G2"/>
    <mergeCell ref="E3:G3"/>
    <mergeCell ref="E4:G4"/>
    <mergeCell ref="E5:G5"/>
    <mergeCell ref="A14:J14"/>
    <mergeCell ref="H1:J1"/>
    <mergeCell ref="H2:J2"/>
    <mergeCell ref="H3:J3"/>
    <mergeCell ref="H4:J4"/>
    <mergeCell ref="A12:J12"/>
    <mergeCell ref="A13:J13"/>
    <mergeCell ref="E8:F8"/>
    <mergeCell ref="E9:F9"/>
    <mergeCell ref="H5:J5"/>
    <mergeCell ref="G9:H9"/>
    <mergeCell ref="A8:B8"/>
    <mergeCell ref="G8:H8"/>
    <mergeCell ref="E6:J6"/>
    <mergeCell ref="E7:J7"/>
    <mergeCell ref="A1:C5"/>
  </mergeCells>
  <conditionalFormatting sqref="I8:J11 A12:A14 A6:E6 A8:E9 A7:D7 A10:H11 A15:J15">
    <cfRule type="cellIs" dxfId="5" priority="2827" operator="equal">
      <formula>0</formula>
    </cfRule>
  </conditionalFormatting>
  <conditionalFormatting sqref="E7">
    <cfRule type="cellIs" dxfId="4" priority="2814" operator="equal">
      <formula>0</formula>
    </cfRule>
  </conditionalFormatting>
  <conditionalFormatting sqref="E7">
    <cfRule type="cellIs" dxfId="3" priority="2813" operator="equal">
      <formula>0</formula>
    </cfRule>
  </conditionalFormatting>
  <conditionalFormatting sqref="A14">
    <cfRule type="cellIs" dxfId="2" priority="959" operator="equal">
      <formula>0</formula>
    </cfRule>
  </conditionalFormatting>
  <conditionalFormatting sqref="A13">
    <cfRule type="cellIs" dxfId="1" priority="957" operator="equal">
      <formula>0</formula>
    </cfRule>
  </conditionalFormatting>
  <conditionalFormatting sqref="G8:G9">
    <cfRule type="cellIs" dxfId="0" priority="1" operator="equal">
      <formula>0</formula>
    </cfRule>
  </conditionalFormatting>
  <dataValidations disablePrompts="1" count="1">
    <dataValidation type="whole" allowBlank="1" showInputMessage="1" showErrorMessage="1" sqref="L7:L15" xr:uid="{00000000-0002-0000-0100-000000000000}">
      <formula1>1</formula1>
      <formula2>3</formula2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70" fitToHeight="0" orientation="portrait" r:id="rId1"/>
  <headerFooter>
    <oddFooter>&amp;L&amp;"Calibri,Normal"&amp;9&amp;K00-026&amp;A&amp;C&amp;"Calibri,Normal"&amp;9 &amp;K00-021NOVEMBRE 2024&amp;R&amp;"Calibri,Normal"&amp;9&amp;K00-026page &amp;P | &amp;N</oddFooter>
  </headerFooter>
  <rowBreaks count="1" manualBreakCount="1">
    <brk id="68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SEMID-1961440174-5501801</_dlc_DocId>
    <_dlc_DocIdUrl xmlns="b04edff7-1948-4699-80af-b07ebc22511e">
      <Url>https://sembreizh35.sharepoint.com/sites/ged-sembreizh/sembreizh/_layouts/15/DocIdRedir.aspx?ID=SEMID-1961440174-5501801</Url>
      <Description>SEMID-1961440174-5501801</Description>
    </_dlc_DocIdUrl>
  </documentManagement>
</p:properties>
</file>

<file path=customXml/itemProps1.xml><?xml version="1.0" encoding="utf-8"?>
<ds:datastoreItem xmlns:ds="http://schemas.openxmlformats.org/officeDocument/2006/customXml" ds:itemID="{358FA204-5061-4988-94EA-B00E9C10DE1A}"/>
</file>

<file path=customXml/itemProps2.xml><?xml version="1.0" encoding="utf-8"?>
<ds:datastoreItem xmlns:ds="http://schemas.openxmlformats.org/officeDocument/2006/customXml" ds:itemID="{5E192E8C-6ECD-4176-AB0E-419B77C2DC56}"/>
</file>

<file path=customXml/itemProps3.xml><?xml version="1.0" encoding="utf-8"?>
<ds:datastoreItem xmlns:ds="http://schemas.openxmlformats.org/officeDocument/2006/customXml" ds:itemID="{9AF95B05-3688-4B94-AA24-66F68F6B01D1}"/>
</file>

<file path=customXml/itemProps4.xml><?xml version="1.0" encoding="utf-8"?>
<ds:datastoreItem xmlns:ds="http://schemas.openxmlformats.org/officeDocument/2006/customXml" ds:itemID="{0AA1918A-0990-45AC-8AA8-AA6FA6315B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PDG (2)</vt:lpstr>
      <vt:lpstr>14-ASC</vt:lpstr>
      <vt:lpstr>'14-ASC'!Impression_des_titres</vt:lpstr>
      <vt:lpstr>LOT</vt:lpstr>
      <vt:lpstr>N°_LOT</vt:lpstr>
      <vt:lpstr>'14-ASC'!Zone_d_impression</vt:lpstr>
      <vt:lpstr>'PDG (2)'!Zone_d_impression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Karine LANDEROIN</cp:lastModifiedBy>
  <cp:lastPrinted>2024-11-21T14:12:16Z</cp:lastPrinted>
  <dcterms:created xsi:type="dcterms:W3CDTF">2016-02-22T09:49:09Z</dcterms:created>
  <dcterms:modified xsi:type="dcterms:W3CDTF">2024-11-21T14:12:26Z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0x010100ECF3EFE3566F554E91BEFE01F993430E</vt:lpwstr>
  </property>
  <property fmtid="{D5CDD505-2E9C-101B-9397-08002B2CF9AE}" pid="3" name="_dlc_DocIdItemGuid">
    <vt:lpwstr>5017a4da-1408-4973-a5ef-e2f6a78451ed</vt:lpwstr>
  </property>
  <property fmtid="{D5CDD505-2E9C-101B-9397-08002B2CF9AE}" pid="4" name="MediaServiceImageTags">
    <vt:lpwstr/>
  </property>
</Properties>
</file>